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665" yWindow="660" windowWidth="9825" windowHeight="5445" tabRatio="748"/>
  </bookViews>
  <sheets>
    <sheet name="ΜΕΤΡΟ 3.2.2 &amp; 4.2.4" sheetId="27" r:id="rId1"/>
    <sheet name="ΜΕΤΡΟ 3.4.4" sheetId="49490" r:id="rId2"/>
  </sheets>
  <externalReferences>
    <externalReference r:id="rId3"/>
  </externalReferences>
  <definedNames>
    <definedName name="_xlnm._FilterDatabase" localSheetId="0" hidden="1">#N/A</definedName>
    <definedName name="_ΕΒΔΟΜΑΔΙΑΙΟΣ_ΠΙΝΑΚΑΣ_ΕΠ_Α_Λ__ΜΕΤΡΟ_3_2_Λίστα" localSheetId="0">#N/A</definedName>
    <definedName name="_ΕΒΔΟΜΑΔΙΑΙΟΣ_ΠΙΝΑΚΑΣ_ΕΠ_Α_Λ__ΜΕΤΡΟ_3_2_Λίστα">#REF!</definedName>
    <definedName name="AccessDatabase" hidden="1">"D:\Documents and Settings\a381u077\Τα έγγραφά μου\ΓΝΩΜΟΔΟΤΙΚΕΣ ΕΠΙΤΡΟΠΕΣ\ΕΒΔΟΜΑΔΙΑΙΑ ΑΝΑΦΟΡΑ ΑΠΟΡΡΟΦΗΣΕΩΝ Επιχειρησιακών Προγραμμάτων ΥΠΓΕ\_ΕΒΔΟΜΑΔΙΑΙΟΣ ΠΙΝΑΚΑΣ ΕΠ.Α.Λ..mdb"</definedName>
    <definedName name="Button_1">"_ΕΒΔΟΜΑΔΙΑΙΟΣ_ΠΙΝΑΚΑΣ_ΕΠ_Α_Λ__ΜΕΤΡΟ_3_2_Λίστα"</definedName>
  </definedNames>
  <calcPr calcId="162913"/>
  <smartTagPr embed="1"/>
</workbook>
</file>

<file path=xl/calcChain.xml><?xml version="1.0" encoding="utf-8"?>
<calcChain xmlns="http://schemas.openxmlformats.org/spreadsheetml/2006/main">
  <c r="BH33" i="49490"/>
  <c r="BI33"/>
  <c r="BG33"/>
  <c r="BH32"/>
  <c r="BI32"/>
  <c r="BG32"/>
  <c r="BH31"/>
  <c r="BI31"/>
  <c r="BG31"/>
  <c r="BH30"/>
  <c r="BI30"/>
  <c r="BG30"/>
  <c r="BH29"/>
  <c r="BI29"/>
  <c r="BG29"/>
  <c r="BH28"/>
  <c r="BI28"/>
  <c r="BG28"/>
  <c r="BH27"/>
  <c r="BI27"/>
  <c r="BG27"/>
  <c r="BH26"/>
  <c r="BI26"/>
  <c r="BG26"/>
  <c r="BH25"/>
  <c r="BI25"/>
  <c r="BG25"/>
  <c r="BH24"/>
  <c r="BI24"/>
  <c r="BG24"/>
  <c r="BH23"/>
  <c r="BI23"/>
  <c r="BG23"/>
  <c r="BH22"/>
  <c r="BI22"/>
  <c r="BG22"/>
  <c r="AX33"/>
  <c r="AU33"/>
  <c r="AV33"/>
  <c r="AX32"/>
  <c r="AU32"/>
  <c r="AV32"/>
  <c r="AX31"/>
  <c r="AU31"/>
  <c r="AV31"/>
  <c r="AX30"/>
  <c r="AU30"/>
  <c r="AV30"/>
  <c r="AX29"/>
  <c r="AU29"/>
  <c r="AV29"/>
  <c r="AX28"/>
  <c r="AU28"/>
  <c r="AV28"/>
  <c r="AX27"/>
  <c r="AU27"/>
  <c r="AV27"/>
  <c r="AX26"/>
  <c r="AU26"/>
  <c r="AV26"/>
  <c r="AX25"/>
  <c r="AU25"/>
  <c r="AV25"/>
  <c r="AX24"/>
  <c r="AU24"/>
  <c r="AV24"/>
  <c r="AX23"/>
  <c r="AU23"/>
  <c r="AV23"/>
  <c r="AX22"/>
  <c r="AU22"/>
  <c r="AV22"/>
  <c r="AK33"/>
  <c r="AK32"/>
  <c r="AK31"/>
  <c r="AK30"/>
  <c r="AK29"/>
  <c r="AK28"/>
  <c r="AK27"/>
  <c r="AK26"/>
  <c r="AK25"/>
  <c r="AK24"/>
  <c r="AK23"/>
  <c r="AK22"/>
  <c r="AC33"/>
  <c r="AC32"/>
  <c r="AC31"/>
  <c r="AC29"/>
  <c r="AC28"/>
  <c r="AC27"/>
  <c r="L33"/>
  <c r="L32"/>
  <c r="L29"/>
  <c r="L28"/>
  <c r="L27"/>
  <c r="L22"/>
  <c r="O40"/>
  <c r="AU38"/>
  <c r="AV38"/>
  <c r="AU37"/>
  <c r="AV37"/>
  <c r="AU36"/>
  <c r="AV36"/>
  <c r="AU35"/>
  <c r="AV35"/>
  <c r="AU34"/>
  <c r="AV34"/>
  <c r="AU21"/>
  <c r="AV21"/>
  <c r="AU20"/>
  <c r="AU19"/>
  <c r="AV19"/>
  <c r="AU18"/>
  <c r="AV18"/>
  <c r="AU17"/>
  <c r="AV17"/>
  <c r="AU16"/>
  <c r="AU15"/>
  <c r="AU14"/>
  <c r="AU13"/>
  <c r="AV13"/>
  <c r="AU12"/>
  <c r="AV12"/>
  <c r="AU11"/>
  <c r="AV11"/>
  <c r="AU10"/>
  <c r="AV10"/>
  <c r="AU9"/>
  <c r="AV9"/>
  <c r="AU8"/>
  <c r="AU7"/>
  <c r="AV7"/>
  <c r="AU6"/>
  <c r="AV6"/>
  <c r="AU5"/>
  <c r="AT40"/>
  <c r="U40"/>
  <c r="T40"/>
  <c r="S40"/>
  <c r="R40"/>
  <c r="Q40"/>
  <c r="W40"/>
  <c r="V40"/>
  <c r="AW40"/>
  <c r="AS40"/>
  <c r="AX38"/>
  <c r="AX37"/>
  <c r="AX36"/>
  <c r="AX35"/>
  <c r="AX34"/>
  <c r="AX21"/>
  <c r="AX20"/>
  <c r="AX19"/>
  <c r="AX18"/>
  <c r="AX17"/>
  <c r="AX16"/>
  <c r="AX15"/>
  <c r="AX14"/>
  <c r="AX13"/>
  <c r="AX12"/>
  <c r="AX11"/>
  <c r="AX10"/>
  <c r="AX9"/>
  <c r="AX8"/>
  <c r="AX7"/>
  <c r="AX6"/>
  <c r="AX5"/>
  <c r="AV20"/>
  <c r="AV8"/>
  <c r="AX4"/>
  <c r="AU4"/>
  <c r="AV4"/>
  <c r="AQ40"/>
  <c r="AP40"/>
  <c r="AO40"/>
  <c r="AK38"/>
  <c r="AK37"/>
  <c r="AK36"/>
  <c r="AK35"/>
  <c r="AK34"/>
  <c r="AK21"/>
  <c r="AK20"/>
  <c r="AK19"/>
  <c r="AK18"/>
  <c r="AK17"/>
  <c r="AK16"/>
  <c r="AK15"/>
  <c r="AK14"/>
  <c r="AK13"/>
  <c r="AK12"/>
  <c r="AK11"/>
  <c r="AK10"/>
  <c r="AK9"/>
  <c r="AK8"/>
  <c r="AK7"/>
  <c r="AK6"/>
  <c r="AK5"/>
  <c r="AK4"/>
  <c r="AF40"/>
  <c r="AL40"/>
  <c r="AE40"/>
  <c r="AA40"/>
  <c r="J80" i="27"/>
  <c r="AJ40" i="49490"/>
  <c r="AI40"/>
  <c r="AB40"/>
  <c r="AC38"/>
  <c r="AC37"/>
  <c r="AC36"/>
  <c r="AC35"/>
  <c r="AC19"/>
  <c r="AC18"/>
  <c r="AC17"/>
  <c r="AC14"/>
  <c r="AC9"/>
  <c r="AC5"/>
  <c r="I80" i="27"/>
  <c r="BG4" i="49490"/>
  <c r="BH4"/>
  <c r="BL4"/>
  <c r="BL40"/>
  <c r="BG5"/>
  <c r="BH5"/>
  <c r="BL5"/>
  <c r="BG6"/>
  <c r="BH6"/>
  <c r="BI6"/>
  <c r="BG7"/>
  <c r="BH7"/>
  <c r="BI7"/>
  <c r="BG8"/>
  <c r="BH8"/>
  <c r="BI8"/>
  <c r="BG9"/>
  <c r="BH9"/>
  <c r="BI9"/>
  <c r="BG10"/>
  <c r="BH10"/>
  <c r="BI10"/>
  <c r="BG11"/>
  <c r="BH11"/>
  <c r="BI11"/>
  <c r="BG12"/>
  <c r="BH12"/>
  <c r="BL12"/>
  <c r="BG13"/>
  <c r="BH13"/>
  <c r="BI13"/>
  <c r="L14"/>
  <c r="BG14"/>
  <c r="BH14"/>
  <c r="BI14"/>
  <c r="BG15"/>
  <c r="BH15"/>
  <c r="BL15"/>
  <c r="BG16"/>
  <c r="BH16"/>
  <c r="BI16"/>
  <c r="BG17"/>
  <c r="BH17"/>
  <c r="BL17"/>
  <c r="L18"/>
  <c r="BG18"/>
  <c r="BH18"/>
  <c r="BI18"/>
  <c r="BG19"/>
  <c r="BH19"/>
  <c r="BL19"/>
  <c r="BG20"/>
  <c r="BH20"/>
  <c r="BI20"/>
  <c r="BG21"/>
  <c r="BH21"/>
  <c r="BL21"/>
  <c r="BG34"/>
  <c r="BH34"/>
  <c r="BI34"/>
  <c r="BG35"/>
  <c r="BH35"/>
  <c r="BL35"/>
  <c r="L36"/>
  <c r="BG36"/>
  <c r="BH36"/>
  <c r="BI36"/>
  <c r="BG37"/>
  <c r="BH37"/>
  <c r="BI37"/>
  <c r="L38"/>
  <c r="BG38"/>
  <c r="BH38"/>
  <c r="BL38"/>
  <c r="BI38"/>
  <c r="A40"/>
  <c r="J40"/>
  <c r="AM40"/>
  <c r="AN40"/>
  <c r="AY40"/>
  <c r="AZ40"/>
  <c r="BA40"/>
  <c r="BB40"/>
  <c r="BC40"/>
  <c r="BD40"/>
  <c r="BE40"/>
  <c r="BF40"/>
  <c r="A80" i="27"/>
  <c r="AV16" i="49490"/>
  <c r="AV14"/>
  <c r="BI21"/>
  <c r="BL34"/>
  <c r="BI17"/>
  <c r="BL18"/>
  <c r="BL37"/>
  <c r="BL20"/>
  <c r="BL13"/>
  <c r="BI35"/>
  <c r="BI15"/>
  <c r="BL36"/>
  <c r="BL9"/>
  <c r="BL6"/>
  <c r="BL14"/>
  <c r="BI19"/>
  <c r="BL11"/>
  <c r="BI12"/>
  <c r="AU40"/>
  <c r="AK40"/>
  <c r="BL10"/>
  <c r="BL7"/>
  <c r="BI5"/>
  <c r="BL16"/>
  <c r="BI4"/>
  <c r="BH40"/>
  <c r="BI40"/>
  <c r="BG40"/>
  <c r="AV40"/>
  <c r="BL22"/>
  <c r="BL23"/>
  <c r="BL24"/>
  <c r="BL25"/>
  <c r="BL26"/>
  <c r="BL27"/>
  <c r="BL28"/>
  <c r="BL29"/>
  <c r="BL30"/>
  <c r="BL31"/>
  <c r="BL32"/>
  <c r="BL33"/>
  <c r="BL8"/>
  <c r="L40"/>
  <c r="AC40"/>
</calcChain>
</file>

<file path=xl/sharedStrings.xml><?xml version="1.0" encoding="utf-8"?>
<sst xmlns="http://schemas.openxmlformats.org/spreadsheetml/2006/main" count="823" uniqueCount="503">
  <si>
    <t>ΣΥΝΟΛΟ</t>
  </si>
  <si>
    <t>%</t>
  </si>
  <si>
    <t>α/α</t>
  </si>
  <si>
    <t>Ημερ/νiα</t>
  </si>
  <si>
    <t>Αρ. Πρωτ.</t>
  </si>
  <si>
    <t>ΣΥΝΟΛΟ ΠΛΗΡΩΜΩΝ</t>
  </si>
  <si>
    <t xml:space="preserve">Έναρξη </t>
  </si>
  <si>
    <t>Φυσικό 
αντικείμενο</t>
  </si>
  <si>
    <t>Λήξη</t>
  </si>
  <si>
    <t>ΑΔΑ</t>
  </si>
  <si>
    <t>Περιφερειακή Ενότητα</t>
  </si>
  <si>
    <t>Επιλέξιμος Προϋπολογισμός</t>
  </si>
  <si>
    <t>Δημόσια Δαπάνη</t>
  </si>
  <si>
    <t>1η Πληρωμή</t>
  </si>
  <si>
    <t>2η ή Ολική Πληρωμή</t>
  </si>
  <si>
    <t>Απόφαση Ένταξης</t>
  </si>
  <si>
    <t>Φορέας Επένδυσης</t>
  </si>
  <si>
    <t>%
Ολοκλήρωσης</t>
  </si>
  <si>
    <t>Τίτλος Πράξης</t>
  </si>
  <si>
    <t>Υπόλοιπο Δημόσιας Δαπάνης</t>
  </si>
  <si>
    <t>Παρατηρήσεις</t>
  </si>
  <si>
    <t>Χρονοδιάγραμμα εκτέλεσης
 Πράξης</t>
  </si>
  <si>
    <t>Μέτρο/Δράση</t>
  </si>
  <si>
    <t>Φυσικός Φάκελος στην ΕΥΔ ΕΠΑΛΘ</t>
  </si>
  <si>
    <t>Ημερ/νία</t>
  </si>
  <si>
    <t>Κωδικός</t>
  </si>
  <si>
    <t>Κωδικός
ΟΠΣ</t>
  </si>
  <si>
    <t>Απόφαση Χρηματοδότησης Πράξης</t>
  </si>
  <si>
    <t>Αριθμ. Πρωτ.</t>
  </si>
  <si>
    <t>Ποσό (€)</t>
  </si>
  <si>
    <t>Ηλεκτρονική Υποβολή ΠΣΚΕ</t>
  </si>
  <si>
    <t>Χειριστής Φακέλου</t>
  </si>
  <si>
    <t>Προϋπολογισμός Αίτησης</t>
  </si>
  <si>
    <t>ΠΡΟΣΚΛΗΣΗ</t>
  </si>
  <si>
    <t>Πρωτ. Αριθμ.</t>
  </si>
  <si>
    <t>3.4.4</t>
  </si>
  <si>
    <t>Αποτελέσματα αξιολόγησης</t>
  </si>
  <si>
    <t>Βαθμολογία</t>
  </si>
  <si>
    <t>Επιλέξιμος προϋπολογισμός (€)</t>
  </si>
  <si>
    <t xml:space="preserve">% </t>
  </si>
  <si>
    <t>Ημερομηνία υποβολής</t>
  </si>
  <si>
    <t>Οριστικός Προϋπ/σμός</t>
  </si>
  <si>
    <t>Αποδοχή Ένστασης</t>
  </si>
  <si>
    <t>Εγγραφή στο ΠΔΕ
ΣΑΕ</t>
  </si>
  <si>
    <t>Ιδιωτική Συμμετοχή</t>
  </si>
  <si>
    <t>Ένσταση - Οριστικά Αποτελέσματα</t>
  </si>
  <si>
    <t>Σύνολο (€)</t>
  </si>
  <si>
    <t>Εξοφλημένα Τιμολόγια (Ποσό €)</t>
  </si>
  <si>
    <t>Εξοφλημένα Τιμολόγια %)</t>
  </si>
  <si>
    <t>Προσωπικό</t>
  </si>
  <si>
    <t>Υφιστάμενες θέσεις εργασίας</t>
  </si>
  <si>
    <t>Νέες θέσεις εργασίας</t>
  </si>
  <si>
    <t>Δυναμικότητα (τόνοι)</t>
  </si>
  <si>
    <t>Υφιστάμενη</t>
  </si>
  <si>
    <t>Αύξηση</t>
  </si>
  <si>
    <t>Τελική</t>
  </si>
  <si>
    <t>Δείκτες αποτελέσματος</t>
  </si>
  <si>
    <t>Μεταβολή του όγκου πρώτων πωλήσεων σε μη οργανώσεις παραγωγών (Τόνοι)
Κωδ. 5.1.δ</t>
  </si>
  <si>
    <t>Μεταβολή της αξίας πρώτων πωλήσεων σε μη οργανώσεις παραγωγών (Χιλιάδες €)
Κωδ. 5.1.γ</t>
  </si>
  <si>
    <t>ΙΒΙΣΚΟΣ ΠΑΡΑΓΩΓΗ ΚΑΙ ΕΜΠΟΡΙΑ ΕΙΔΩΝ ΔΙΑΤΡΟΦΗΣ Α.Ε.</t>
  </si>
  <si>
    <t>Ενημέρωση Δικαιούχου</t>
  </si>
  <si>
    <t>Αποστολή e-mail</t>
  </si>
  <si>
    <t>Ημερομηνία αποστολής</t>
  </si>
  <si>
    <t>Απόρριψη/Αποδοχή/Μερική Αποδοχή
Ένστασης</t>
  </si>
  <si>
    <t xml:space="preserve">ΙΧΘΥΟΚΑΛΛΙΕΡΓΕΙΕΣ ΑΝΤΙΚΥΡΑΣ Μ.Ε.Π.Ε.			</t>
  </si>
  <si>
    <t xml:space="preserve">Κ. ΓΕΩΡΓΙΟΥ Α.Ε.			</t>
  </si>
  <si>
    <t>ΙΧΘΥΟΚΑΛΛΙΕΡΓΕΙΕΣ ΝΙΚΟΦΑΡΜ ΕΤΑΙΡΕΙΑ ΠΕΡΙΟΡΙΣΜΕΝΗΣ ΕΥΘΥΝΗΣ</t>
  </si>
  <si>
    <t xml:space="preserve">ΙΧΘΥΟΚΑΛΛΙΕΡΓΕΙΕΣ ΝΙΚΟΦΑΡΜ ΕΤΑΙΡΕΙΑ ΠΕΡΙΟΡΙΣΜΕΝΗΣ ΕΥΘΥΝΗΣ			</t>
  </si>
  <si>
    <t xml:space="preserve">ΠΑΝΑΓΙΩΤΗΣ Ρ. ΠΑΡΠΟΥΡΑΣ - ΥΔΑΤΟΚΑΛΛΙΕΡΓΕΙΕΣ ΑΣΤΑΚΟΥ		</t>
  </si>
  <si>
    <t xml:space="preserve">ΙΧΘΥΟΤΡΟΦΕΙΑ ΚΕΦΑΛΟΝΙΑΣ ΑΒΕΕ			</t>
  </si>
  <si>
    <t>ΣΚΟΡΠΙΟΣ Ο.Ε.</t>
  </si>
  <si>
    <t xml:space="preserve">ΓΡΑΜΜΟΣ ΑΕ			</t>
  </si>
  <si>
    <t xml:space="preserve">ΜΗΤΣΑΚΟΣ ΙΧΘΥΟΚΑΛΛΙΕΡΓΕΙΕΣ ΑΝΩΝΥΜΗ ΕΤΑΙΡΕΙΑ			</t>
  </si>
  <si>
    <t xml:space="preserve">ΙΧΘΥΟΠΑΡΑΓΩΓΙΚΗ ΛΑΣΚΑΡΑ Α.Ε.			</t>
  </si>
  <si>
    <t xml:space="preserve">ΑΘ1Υ3-0454229                 </t>
  </si>
  <si>
    <t xml:space="preserve">ΑΘ1Υ3-0459025                 </t>
  </si>
  <si>
    <t xml:space="preserve">ΑΘ1Υ3-0459206                 </t>
  </si>
  <si>
    <t xml:space="preserve">ΑΘ1Υ3-0459500                 </t>
  </si>
  <si>
    <t xml:space="preserve">ΑΘ1Υ3-0458006                 </t>
  </si>
  <si>
    <t xml:space="preserve">ΑΘ1Υ3-0458932                 </t>
  </si>
  <si>
    <t xml:space="preserve">ΑΘ1Υ3-0458029                 </t>
  </si>
  <si>
    <t xml:space="preserve">ΑΘ1Υ3-0457683                 </t>
  </si>
  <si>
    <t xml:space="preserve">ΑΘ1Υ3-0458738                 </t>
  </si>
  <si>
    <t xml:space="preserve">ΑΘ1Υ3-0460135                 </t>
  </si>
  <si>
    <t>ΑΦΜ</t>
  </si>
  <si>
    <t>095341744</t>
  </si>
  <si>
    <t>094161876</t>
  </si>
  <si>
    <t>095461686</t>
  </si>
  <si>
    <t>106310065</t>
  </si>
  <si>
    <t>094129305</t>
  </si>
  <si>
    <t>099201290</t>
  </si>
  <si>
    <t>094549810</t>
  </si>
  <si>
    <t>081961910</t>
  </si>
  <si>
    <t>999850154</t>
  </si>
  <si>
    <t>Περιφέρεια</t>
  </si>
  <si>
    <t>Στερεάς Ελλάδας</t>
  </si>
  <si>
    <t>Ηπείρου</t>
  </si>
  <si>
    <t>Δυτικής Ελλάδας</t>
  </si>
  <si>
    <t>Ιονίων Νήσων</t>
  </si>
  <si>
    <t>Πελοποννήσου</t>
  </si>
  <si>
    <t>Ημερ/νία Οριστικοποίησης Υποβολής</t>
  </si>
  <si>
    <t>Ημερομηνία Οριστικοποίηση Υποβολής</t>
  </si>
  <si>
    <t xml:space="preserve">ΑΘ1Μ3-0456132                 </t>
  </si>
  <si>
    <t xml:space="preserve">ΑΘ1Μ3-0439863                 </t>
  </si>
  <si>
    <t xml:space="preserve">ΑΘ1Μ3-0455488                 </t>
  </si>
  <si>
    <t xml:space="preserve">ΑΘ1Μ3-0458895                 </t>
  </si>
  <si>
    <t xml:space="preserve">ΑΘ1Μ3-0458341                 </t>
  </si>
  <si>
    <t xml:space="preserve">ΑΘ1Μ3-0458953                 </t>
  </si>
  <si>
    <t xml:space="preserve">ΑΘ1Μ3-0457692                 </t>
  </si>
  <si>
    <t xml:space="preserve">ΑΘ1Μ3-0449394                 </t>
  </si>
  <si>
    <t xml:space="preserve">ΑΘ1Μ3-0459131                 </t>
  </si>
  <si>
    <t xml:space="preserve">ΑΘ1Μ3-0458597                 </t>
  </si>
  <si>
    <t>ΒΑΣΙΛΕΙΟΥ ΤΡΟΦΙΝΚΟ Α.Ε.Β.Ε.</t>
  </si>
  <si>
    <t>ΝΕΡΑΙΔΑ ΙΔΙΩΤΙΚΗ ΚΕΦΑΛΑΙΟΥΧΙΚΗ ΕΤΑΙΡΕΙΑ</t>
  </si>
  <si>
    <t xml:space="preserve">ΜΥΤΙΛΟΣ Ι.Κ.Ε.			</t>
  </si>
  <si>
    <t>ΚΟΝΣΕΡΒΟΠΟΙΙΑ ΒΟΡΕΙΟΥ ΑΙΓΑΙΟΥ Α.Ε.Β.Ε.</t>
  </si>
  <si>
    <t>ΤΑΧΛΙΑΜΠΟΥΡΗΣ Ι. ΚΑΙ Α. Ο.Ε.</t>
  </si>
  <si>
    <t xml:space="preserve">ΛΕΙΒΑΔΑΣ ΔΗΜΗΤΡΙΟΣ			</t>
  </si>
  <si>
    <t>094146050</t>
  </si>
  <si>
    <t>081067715</t>
  </si>
  <si>
    <t>801213400</t>
  </si>
  <si>
    <t>999660611</t>
  </si>
  <si>
    <t>998334739</t>
  </si>
  <si>
    <t>094148240</t>
  </si>
  <si>
    <t>997480026</t>
  </si>
  <si>
    <t>801054235</t>
  </si>
  <si>
    <t>046742615</t>
  </si>
  <si>
    <t>Αττικής</t>
  </si>
  <si>
    <t>Νοτίου Αιγαίου</t>
  </si>
  <si>
    <t>Ανατολικής Μακεδονίας και Θράκης</t>
  </si>
  <si>
    <t>Κεντρικής Μακεδονίας</t>
  </si>
  <si>
    <t>NAJARCO A.E.</t>
  </si>
  <si>
    <t>SILO MOL I.K.E.</t>
  </si>
  <si>
    <t>27.07.2021</t>
  </si>
  <si>
    <t>996981486</t>
  </si>
  <si>
    <t xml:space="preserve">ΑΘ1Υ3-0463143                 </t>
  </si>
  <si>
    <t xml:space="preserve">ΑΘ1Υ3-0463294                 </t>
  </si>
  <si>
    <t xml:space="preserve">ΑΘ1Υ3-0463295                 </t>
  </si>
  <si>
    <t>14.10.2021</t>
  </si>
  <si>
    <t>Φωκίδας</t>
  </si>
  <si>
    <t>Εκσυγχρονισμός πλωτής μονάδας εκτροφής θαλάσσιων μεσογειακών ιχθύων</t>
  </si>
  <si>
    <t>Μελετητής</t>
  </si>
  <si>
    <t>Ιχθυολόγος</t>
  </si>
  <si>
    <t>Οικονομολόγος</t>
  </si>
  <si>
    <t>Αναγνόπουλος</t>
  </si>
  <si>
    <t>Γανοχωρίτης</t>
  </si>
  <si>
    <t>Μετατόπιση - Επέκταση και εκσυγχρονισμός πλωτών εγκαταστάσεων υφιστάμενης μονάδας εκτροφής θαλάσσιων μεσογειακών ιχθύων</t>
  </si>
  <si>
    <t>Θεσπρωτίας</t>
  </si>
  <si>
    <t>Ίδρυση πλωτής μονάδας εκτροφής θαλάσσιων μεσογειακών ιχθύων</t>
  </si>
  <si>
    <t>Εύβοιας</t>
  </si>
  <si>
    <t>Εκσυχρονισμός πλωτής μονάδας εκτροφής θαλάσσιων μεσογειακών ιχθύων</t>
  </si>
  <si>
    <t>Αιτωλοακαρνανίας</t>
  </si>
  <si>
    <t>18.10.2021</t>
  </si>
  <si>
    <t>Παραγωγικές επενδύσεις στην πλωτή μονάδα υδατοκαλλιέργειας στη θέση Γελάδα Δ. Ακτίου Βόνιτσας</t>
  </si>
  <si>
    <t>Κεφαλληνίας</t>
  </si>
  <si>
    <t>Μετεγκατάσταση πλωτής μονάδας ιχθυοκαλλιέργειας θαλάσσιων μεσογειακών ιχθύων</t>
  </si>
  <si>
    <t>20.10.2021</t>
  </si>
  <si>
    <t>Μετεγκατάσταση και εκσυγχρονισμός πλωτής μονάδας εκτροφής θαλάσσιων μεσογειακών ιχθύων</t>
  </si>
  <si>
    <t>Αργολίδας</t>
  </si>
  <si>
    <t>Εκσυγχρονισμός μονάδας πάχυνσης ψαριών</t>
  </si>
  <si>
    <t>Πρέβεζας</t>
  </si>
  <si>
    <t>Δυτικής Αττικής</t>
  </si>
  <si>
    <t>25.10.2021</t>
  </si>
  <si>
    <t>Κυρίτση Σταυρούλα</t>
  </si>
  <si>
    <t>Τσίπης Νικόλαος</t>
  </si>
  <si>
    <t>Κω</t>
  </si>
  <si>
    <t>Καβάλας</t>
  </si>
  <si>
    <t>Κουλέτσος Αθανάσιος</t>
  </si>
  <si>
    <t>Μουταφίδου Σοφία</t>
  </si>
  <si>
    <t>Εκσυγχρονισμός μονάδας επεξεργασίας και μεταποίησης αλιευτικών προϊόντων</t>
  </si>
  <si>
    <t>Πιερίας</t>
  </si>
  <si>
    <t>26.10.2021</t>
  </si>
  <si>
    <t>Κιλκίς</t>
  </si>
  <si>
    <t>Πετροκιλίδης</t>
  </si>
  <si>
    <t>Γιαγτζόγλου</t>
  </si>
  <si>
    <t>Καλύμνου</t>
  </si>
  <si>
    <t>Θεσσαλονίκης</t>
  </si>
  <si>
    <t>ΠΡΩΤΕΑΣ ΑΒΕΕ</t>
  </si>
  <si>
    <t>ΑΘ1Υ3-0460056</t>
  </si>
  <si>
    <r>
      <t xml:space="preserve">ΙΧΘΥΟΚΑΛΛΙΕΡΓΕΙΕΣ ΦΘΙΩΤΙΔΑΣ ΜΟΝΟΠΡΟΣΩΠΗ ΑΝΩΝΥΜΗ ΕΤΑΙΡΕΙΑ </t>
    </r>
    <r>
      <rPr>
        <b/>
        <sz val="10"/>
        <rFont val="Verdana"/>
        <family val="2"/>
        <charset val="161"/>
      </rPr>
      <t>Θέση Σπηλιά</t>
    </r>
  </si>
  <si>
    <t>Εκσυγχρονισμός υφιστάμενης μονάδας υδατοκαλλιέργειας θαλάσσιας έκτασης 20 στρεμμάτων και δυναμικότητας 862,5 τόνων Θ.Μ.Ι. στη θέση όρμος Σπηλιά.</t>
  </si>
  <si>
    <r>
      <t xml:space="preserve">ΙΧΘΥΟΚΑΛΛΙΕΡΓΕΙΕΣ ΦΘΙΩΤΙΔΑΣ ΜΟΝΟΠΡΟΣΩΠΗ ΑΝΩΝΥΜΗ ΕΤΑΙΡΕΙΑ </t>
    </r>
    <r>
      <rPr>
        <b/>
        <sz val="10"/>
        <rFont val="Verdana"/>
        <family val="2"/>
        <charset val="161"/>
      </rPr>
      <t>Θέση Χρυσαϊτή</t>
    </r>
  </si>
  <si>
    <t>Επέκταση και εκσυγχρονισμός υφιστάμενης μονάδας ιχθυοκαλλιέργειας θαλάσσιας έκτασης 60 στρεμμάτων και δυναμικότητας 2.034,38 τόνων Θ.Μ.Ι. στη θέση Χρυσαϊτη.</t>
  </si>
  <si>
    <r>
      <t xml:space="preserve">ΙΧΘΥΟΚΑΛΛΙΕΡΓΕΙΕΣ ΦΘΙΩΤΙΔΑΣ ΜΟΝΟΠΡΟΣΩΠΗ ΑΝΩΝΥΜΗ ΕΤΑΙΡΕΙΑ </t>
    </r>
    <r>
      <rPr>
        <b/>
        <sz val="10"/>
        <rFont val="Verdana"/>
        <family val="2"/>
        <charset val="161"/>
      </rPr>
      <t>Θέση Τράχηλος</t>
    </r>
  </si>
  <si>
    <t>Εκσυγχρονισμός μονάδας εκτροφής και εκκολαπτηρίου πέστροφας</t>
  </si>
  <si>
    <t>999851808</t>
  </si>
  <si>
    <t>Κουντουράκης</t>
  </si>
  <si>
    <t xml:space="preserve">Γ. ΠΟΥΛΙΑΣ - Σ. ΜΠΡΑΚΑΤΣΕΛΟΣ ΑΝΩΝΥΜΗ ΕΤΑΙΡΙΑ ΕΡΓΟΛΑΒΙΚΗ ΜΕΤΑΚΟΜΙΔΩΝ ΚΑΙ ΔΙΕΘΝΩΝ ΜΕΤΑΦΟΡΩΝ ΕΙΣΑΓΩΓΕΣ ΕΞΑΓΩΓΕΣ ΓΕΩΡΓΙΚΩΝ ΠΡΟΪΟΝΤΩΝ </t>
  </si>
  <si>
    <t>082598597</t>
  </si>
  <si>
    <t xml:space="preserve">ΑΘ1Μ3-0448687                 </t>
  </si>
  <si>
    <t>01.11.2021</t>
  </si>
  <si>
    <t xml:space="preserve">ΣΚΑΛΩΜΑ Α.Ε			</t>
  </si>
  <si>
    <t>ΑΦΟΙ ΜΑΝΤΕ – ΙΧΘΥΟΚΑΛΛΙΕΡΓΕΙΕΣ ΑΝΩΝΥΜΟΣ ΕΤΑΙΡΕΙΑ</t>
  </si>
  <si>
    <t xml:space="preserve">ΜΠΑΣΤΙΑ ΑΕ			</t>
  </si>
  <si>
    <t xml:space="preserve">ΙΧΘΥΟΚΑΛΛΙΕΡΓΕΙΕΣ ΛΑΦΙΑ ΑΝΩΝΥΜΗ ΕΤΑΙΡΕΙΑ			</t>
  </si>
  <si>
    <t xml:space="preserve">ΑΛΙΕΥΤΙΚΟΣ ΑΓΡΟΤΙΚΟΣ ΣΥΝΕΤΑΙΡΙΣΜΟΣ ΑΙΤΩΛΙΚΟΥ ΠΡΟΦΗΤΗΣ ΗΛΙΑΣ			</t>
  </si>
  <si>
    <t>099254688</t>
  </si>
  <si>
    <t>800882553</t>
  </si>
  <si>
    <t>800718126</t>
  </si>
  <si>
    <t>094303220</t>
  </si>
  <si>
    <t>800219233</t>
  </si>
  <si>
    <t xml:space="preserve">ΑΘ1Υ3-0463268                 </t>
  </si>
  <si>
    <t xml:space="preserve">ΑΘ1Υ3-0457905                 </t>
  </si>
  <si>
    <t xml:space="preserve">ΑΘ1Υ3-0459050                 </t>
  </si>
  <si>
    <t xml:space="preserve">ΑΘ1Υ3-0462721                 </t>
  </si>
  <si>
    <t xml:space="preserve">ΑΘ1Υ3-0460763                 </t>
  </si>
  <si>
    <t>Μετεγκατάσταση, επέκταση και εκσυγχρονισμός πλωτής μονάδας εκτροφής θαλάσσιων μεσογειακών ιχθύων</t>
  </si>
  <si>
    <t>Βοιωτίας</t>
  </si>
  <si>
    <t>Επέκταση και εκσυγχρονισμός πλωτής μονάδας ιχθυοκαλλιέργειας</t>
  </si>
  <si>
    <t>Φθιώτιδας</t>
  </si>
  <si>
    <t>Σωτηρόπουλος</t>
  </si>
  <si>
    <t>Λιανός</t>
  </si>
  <si>
    <t xml:space="preserve">Εκσυγχρονισμός ιχθυοτροφείου (Εκτατική ιχθυοκαλλιέργεια) στη λιμνοθάλασσα Μεσολογγίου </t>
  </si>
  <si>
    <t xml:space="preserve">ΑΓΡΟΤΙΚΟΣ ΑΛΙΕΥΤΙΚΟΣ ΣΥΝΕΤΑΙΡΙΣΜΟΣ ΑΙΤΩΛΙΚΟΥ ΤΟ ΔΙΒΑΡΙ			</t>
  </si>
  <si>
    <t>800218654</t>
  </si>
  <si>
    <t xml:space="preserve">ΑΘ1Υ3-0459052                 </t>
  </si>
  <si>
    <t xml:space="preserve">ΚΑΜΠΕΛ ΙΚΕ			</t>
  </si>
  <si>
    <t>800564495</t>
  </si>
  <si>
    <t xml:space="preserve">ΑΘ1Μ3-0461584                 </t>
  </si>
  <si>
    <t>09.11.2021</t>
  </si>
  <si>
    <t xml:space="preserve">Εκσυγχρονισμός ιχθυοτροφείου (Εκτατική ιχθυοκαλλιέργεια) στο "ΒΑΣΙΛΑΔΙ" Λιμνοθάλασσας Αιτωλικού </t>
  </si>
  <si>
    <t xml:space="preserve">ΑΓΡΟΤΙΚΟΣ ΑΛΙΕΥΤΙΚΟΣ ΣΥΝΕΤΑΙΡΙΣΜΟΣ ΑΙΤΩΛΙΚΟΥ Η ΑΓΙΑ ΕΙΡΗΝΗ			</t>
  </si>
  <si>
    <t xml:space="preserve">ΑΛΙΕΥΤΙΚΟΣ ΑΓΡΟΤΙΚΟΣ ΣΥΝΕΤΑΙΡΙΣΜΟΣ ΑΙΤΩΛΙΚΟΥ ΤΑ ΡΕΜΠΑΚΙΑ			</t>
  </si>
  <si>
    <t xml:space="preserve">ΙΧΘΥΟΚΑΛΛΙΕΡΓΕΙΕΣ ΑΜΒΡΑΚΙΚΟΥ ΑΝΩΝΥΜΗ ΕΜΠΟΡΙΚΗ ΚΑΙ ΠΑΡΑΓΩΓΙΚΗ ΕΤΑΙΡΕΙΑ ΙΧΘΥΩΝ ΤΡΟΦΩΝ ΕΞΟΠΛΙΣΜΟΥ ΚΑΙ ΛΟΙΠΩΝ ΕΙΔΩΝ ΙΧΘΥΟΤΡΟΦΕΙΟΥ			</t>
  </si>
  <si>
    <t>998504075</t>
  </si>
  <si>
    <t>998504099</t>
  </si>
  <si>
    <t>094218166</t>
  </si>
  <si>
    <t xml:space="preserve">ΑΘ1Υ3-0465812                 </t>
  </si>
  <si>
    <t xml:space="preserve">ΑΘ1Υ3-0467387                 </t>
  </si>
  <si>
    <t xml:space="preserve">ΑΘ1Υ3-0465992                 </t>
  </si>
  <si>
    <t xml:space="preserve">Εκσυγχρονισμός του εκτατικού ιχθυοτροφείου"ΚΟΜΜΑ" και "ΣΧΟΙΝΙΑΣ" Κεντρικής Λιμνοθάλασσας Μεσολογγίου-Αιτωλικού </t>
  </si>
  <si>
    <t xml:space="preserve">Εκσυγχρονισμός ιχθυοτροφείου (Εκτατική ιχθυοκαλλιέργεια) στον Προκοπανιστό Κεντρικής Λιμνοθάλασσας Μεσολογγίου </t>
  </si>
  <si>
    <t>Εκσυγχρονισμός υφιστάμενης μονάδας εκτροφής θαλάσσιων μεσογειακών ιχθύων στη θέση "Χαλίκι" Αμβρακικού κόλπου</t>
  </si>
  <si>
    <t>ΚΑΘΡΗΝ ΦΙΣ ΑΝΩΝΥΜΗ ΕΜΠΟΡΙΚΗ ΕΤΑΙΡΕΙΑ ΓΕΩΡΓΙΚΩΝ ΕΚΜΕΤΑΛΛΕΥΣΕΩΝ</t>
  </si>
  <si>
    <t xml:space="preserve">ΑΓΡΟΤΙΚΟΣ ΑΛΙΕΥΤΙΚΟΣ ΣΥΝΕΤΑΙΡΙΣΜΟΣ ΜΕΣΟΛΟΓΓΙΟΥ Η ΑΝΑΓΕΝΝΗΣΗ			</t>
  </si>
  <si>
    <t>MARE MAGNUM ΕΜΠΟΡΙΟ ΙΧΘΥΩΝ ΑΝΩΝΥΜΗ ΕΤΑΙΡΕΙΑ</t>
  </si>
  <si>
    <t>ΜΑΡΚΕΛΛΟΣ ΙΧΘΥΟΚΑΛΛΙΕΡΓΕΙΕΣ ΛΕΡΟΥ ΑΝΩΝΥΜΗ ΕΤΑΙΡΕΙΑ</t>
  </si>
  <si>
    <t>ΛΕΡΟΣ ΙΧΘΥΟΠΑΡΑΓΩΓΙΚΗ ΕΜΠΟΡΙΚΗ ΤΟΥΡΙΣΤΙΚΗ ΑΝΩΝΥΜΗ ΕΤΑΙΡΕΙΑ</t>
  </si>
  <si>
    <t xml:space="preserve">ΑΘ1Υ3-0467242                 </t>
  </si>
  <si>
    <t xml:space="preserve">ΑΘ1Υ3-0467313                 </t>
  </si>
  <si>
    <t xml:space="preserve">ΑΘ1Υ3-0468483                 </t>
  </si>
  <si>
    <t xml:space="preserve">ΑΘ1Υ3-0460617                 </t>
  </si>
  <si>
    <t xml:space="preserve">ΑΘ1Υ3-0460128                 </t>
  </si>
  <si>
    <t xml:space="preserve">ΑΘ1Υ3-0460615                 </t>
  </si>
  <si>
    <t xml:space="preserve">ΑΘ1Υ3-0468478                 </t>
  </si>
  <si>
    <t>099551148</t>
  </si>
  <si>
    <t>096095077</t>
  </si>
  <si>
    <t>800503152</t>
  </si>
  <si>
    <t>999644021</t>
  </si>
  <si>
    <t>094293105</t>
  </si>
  <si>
    <t>ΡΟΚΑΚΗΣ ΑΕ</t>
  </si>
  <si>
    <t>ΜΑΥΡΙΔΗΣ ΓΕΩ. ΝΙΚΟΛΑΟΣ</t>
  </si>
  <si>
    <t>Κ.ΤΥΛΙΓΑΔΑΣ ΙΚΕ</t>
  </si>
  <si>
    <t>ΑΝΑΓΝΩΣΤΟΥ Γ ΚΑΙ Α ΚΑΛΟΓΙΑΝΝΗ Α ΙΚΕ</t>
  </si>
  <si>
    <t>997680859</t>
  </si>
  <si>
    <t>106910612</t>
  </si>
  <si>
    <t>801470728</t>
  </si>
  <si>
    <t>801055963</t>
  </si>
  <si>
    <t>Θεσσαλίας</t>
  </si>
  <si>
    <t xml:space="preserve">ΑΘ1Μ3-0458415                 </t>
  </si>
  <si>
    <t xml:space="preserve">ΑΘ1Μ3-0457657                 </t>
  </si>
  <si>
    <t xml:space="preserve">ΑΘ1Μ3-0439559                 </t>
  </si>
  <si>
    <t xml:space="preserve">ΑΘ1Μ3-0458399                 </t>
  </si>
  <si>
    <t>19.11.2021</t>
  </si>
  <si>
    <t>ΒΟΡΕΙΟΥ ΤΟΜΕΑ ΑΘΗΝΩΝ</t>
  </si>
  <si>
    <t>Εκσυγχρονισμός βοηθητικού σκάφους πλωτής μονάδας οστρακοκαλλιέργειας</t>
  </si>
  <si>
    <t xml:space="preserve">ΜΑΡΜΑΡΙ ΥΔΑΤΟΚΑΛΛΙΕΡΓΕΙΕΣ ΜΟΝΟΠΡΟΣΩΠΗ Ι.Κ.Ε.			</t>
  </si>
  <si>
    <t>ΦΕΙΔΩ ΑΝΩΝΥΜΗ ΕΤΑΙΡΕΙΑ ΕΚΜΕΤΑΛΕΥΣΕΩΝ ΚΑΙ ΕΜΠΟΡΙΑΣ</t>
  </si>
  <si>
    <t>ΙΧΘΥΟΚΑΛΛΙΕΡΓΕΙΕΣ ΣΚΙΡΩΝΙΣ ΑΝΩΝΥΜΗ ΕΤΑΙΡΕΙΑ</t>
  </si>
  <si>
    <t xml:space="preserve">BLUE FARM ΙΧΘΥOΚΑΛΛΙΕΡΓΕΙΕΣ ΜΑΡΜΑΡΙΟΥ Α.Ε.			</t>
  </si>
  <si>
    <t>ΑΔΕΛΦΟΙ ΠΕΤΑΛΑ Α.Ε.</t>
  </si>
  <si>
    <t>ΜΑΥΡΗ ΑΕ ΙΧΘΥΟΚΑΛΛΙΕΡΓΕΙΕΣ</t>
  </si>
  <si>
    <t>ΙΧΘΥΟΚΑΛΛΙΕΡΓΕΙΕΣ ΧΑΛΚΗΣ ΑΕ</t>
  </si>
  <si>
    <t>ΝΑΒΡΟΖΙΔΟΥ ΣΩΤΗΡΙΑ</t>
  </si>
  <si>
    <t>801164750</t>
  </si>
  <si>
    <t>094340196</t>
  </si>
  <si>
    <t>800428400</t>
  </si>
  <si>
    <t>099189002</t>
  </si>
  <si>
    <t>094202630</t>
  </si>
  <si>
    <t>094244067</t>
  </si>
  <si>
    <t>094387933</t>
  </si>
  <si>
    <t>046015565</t>
  </si>
  <si>
    <t xml:space="preserve">ΑΘ1Υ3-0465728                 </t>
  </si>
  <si>
    <t xml:space="preserve">ΑΘ1Υ3-0468631                 </t>
  </si>
  <si>
    <t xml:space="preserve">ΑΘ1Υ3-0462868                 </t>
  </si>
  <si>
    <t xml:space="preserve">ΑΘ1Υ3-0468532                 </t>
  </si>
  <si>
    <t xml:space="preserve">ΑΘ1Υ3-0458569                 </t>
  </si>
  <si>
    <t xml:space="preserve">ΑΘ1Υ3-0449355                 </t>
  </si>
  <si>
    <t xml:space="preserve">ΑΘ1Υ3-0467453                 </t>
  </si>
  <si>
    <t xml:space="preserve">ΑΘ1Υ3-0468391                 </t>
  </si>
  <si>
    <t xml:space="preserve">ΑΘ1Υ3-0468693                 </t>
  </si>
  <si>
    <r>
      <t xml:space="preserve">Εκσυγχρονισμός υφιστάμενης μονάδας υδατοκαλλιέργειας θαλάσσιας έκτασης 10 στρεμμάτων και δυναμικότητας 421,9 τόνων Θ.Μ.Ι. στη θέση </t>
    </r>
    <r>
      <rPr>
        <b/>
        <sz val="10"/>
        <rFont val="Verdana"/>
        <family val="2"/>
        <charset val="161"/>
      </rPr>
      <t>Τράχηλος</t>
    </r>
    <r>
      <rPr>
        <sz val="10"/>
        <rFont val="Verdana"/>
        <family val="2"/>
        <charset val="161"/>
      </rPr>
      <t>.</t>
    </r>
  </si>
  <si>
    <t>ΛΑΓΑΚΗΣ Κ.ΚΑΙ ΣΙΑ Ο.Ε.</t>
  </si>
  <si>
    <t>082345883</t>
  </si>
  <si>
    <t xml:space="preserve">ΑΘ1Μ3-0468690                 </t>
  </si>
  <si>
    <t>ΕΥΑΓΓΕΛΟΣ ΤΡΙΑΝΤΑΦΥΛΛΟΥ ΚΑΙ ΣΙΑ ΟΕ</t>
  </si>
  <si>
    <t xml:space="preserve">ΜΥΤΙΚΑΣ ΙΧΘΥΟΚΑΛΛΙΕΡΓΗΤΙΚΕΣ ΕΠΙΧΕΙΡΗΣΕΙΣ Α.Ε.			</t>
  </si>
  <si>
    <t>ΑΜΦΙΤΡΙΤΗ ΙΧΘΥΟΚΑΛΛΙΕΡΓΕΙΕΣ Ι.Κ.Ε.</t>
  </si>
  <si>
    <t xml:space="preserve">ΛΩΡΙΔΑ ΑΝΩΝΥΜΟΣ ΕΤΑΙΡΕΙΑ			</t>
  </si>
  <si>
    <t>AGROINVEST ΑΝΩΝΥΜΗ ΕΜΠΟΡΙΚΗ ΚΑΙ ΒΙΟΜΗΧΑΝΙΚΗ ΕΤΑΙΡΕΙΑ</t>
  </si>
  <si>
    <t>ΑΛΙΕΥΤΙΚΟΣ ΑΓΡΟΤΙΚΟΣ ΣΥΝΕΤΑΙΡΙΣΜΟΣ ΑΡΑΞΟΥ "Ο ΑΓΙΟΣ ΙΩΑΝΝΗΣ"</t>
  </si>
  <si>
    <t xml:space="preserve">TASTY FISH ΥΔΑΤΟΚΑΛΛΙΕΡΓΕΙΕΣ ΔΥΤΙΚΗΣ ΕΛΛΑΔΟΣ ΜΟΝΟΠΡΟΣΩΠΗ ΕΠΕ			</t>
  </si>
  <si>
    <t>PLAGTON ΑΝΩΝΥΜΗ ΕΤΑΙΡΕΙΑ</t>
  </si>
  <si>
    <t>ΑΛΙΕΙΑ ΑΝΩΝΥΜΗ ΕΤΑΙΡΕΙΑ</t>
  </si>
  <si>
    <t>Michele Torre</t>
  </si>
  <si>
    <t>ΓΕΩΡΓΙΟΣ ΠΑΠΑΡΓΥΡΗΣ ΥΔΑΤΟΑΚΑΛΛΙΕΡΓΕΙΕΣ ΕΠΙΔΑΥΡΟΥ ΑΝΩΝΥΜΟΣ ΕΤΑΙΡΕΙΑ</t>
  </si>
  <si>
    <t>ΑΓΡΟΤΙΚΟΣ ΑΛΙΕΥΤΙΚΟΣ ΣΥΝΕΤΑΙΡΙΣΜΟΣ ΚΑΤΟΧΗΣ ΠΑΝΑΓΙΑ Η ΦΑΝΕΡΩΜΕΝΗ</t>
  </si>
  <si>
    <t xml:space="preserve">ΑΘ1Υ3-0468713                 </t>
  </si>
  <si>
    <t xml:space="preserve">ΑΘ1Υ3-0468783                 </t>
  </si>
  <si>
    <t xml:space="preserve">ΑΘ1Υ3-0461574                 </t>
  </si>
  <si>
    <t xml:space="preserve">ΑΘ1Υ3-0461022                 </t>
  </si>
  <si>
    <t xml:space="preserve">ΑΘ1Υ3-0468628                 </t>
  </si>
  <si>
    <t xml:space="preserve">ΑΘ1Υ3-0459017                 </t>
  </si>
  <si>
    <t xml:space="preserve">ΑΘ1Υ3-0468556                 </t>
  </si>
  <si>
    <t xml:space="preserve">ΑΘ1Υ3-0468552                 </t>
  </si>
  <si>
    <t xml:space="preserve">ΑΘ1Υ3-0466890                 </t>
  </si>
  <si>
    <t xml:space="preserve">ΑΘ1Υ3-0455678                 </t>
  </si>
  <si>
    <t xml:space="preserve">ΑΘ1Υ3-0468826                 </t>
  </si>
  <si>
    <t xml:space="preserve">ΑΘ1Υ3-0468915                 </t>
  </si>
  <si>
    <t xml:space="preserve">ΑΘ1Υ3-0466751                 </t>
  </si>
  <si>
    <t xml:space="preserve">ΑΘ1Υ3-0468475                 </t>
  </si>
  <si>
    <t xml:space="preserve">ΑΘ1Υ3-0461581                 </t>
  </si>
  <si>
    <t xml:space="preserve">ΑΘ1Υ3-0457781                 </t>
  </si>
  <si>
    <t>082082808</t>
  </si>
  <si>
    <t>094218062</t>
  </si>
  <si>
    <t>801499316</t>
  </si>
  <si>
    <t>094376410</t>
  </si>
  <si>
    <t>094385687</t>
  </si>
  <si>
    <t>096103360</t>
  </si>
  <si>
    <t>095386184</t>
  </si>
  <si>
    <t>095732362</t>
  </si>
  <si>
    <t>099437040</t>
  </si>
  <si>
    <t>101544053</t>
  </si>
  <si>
    <t>999479902</t>
  </si>
  <si>
    <t>997485845</t>
  </si>
  <si>
    <t>ΚΡΗΤΙΚΗ ΒΙΟΜΗΧΑΝΙΑ ΕΠΕΞΕΡΓΑΣΙΑΣ ΚΡΕΑΤΟΣ ΑΝΩΝΥΜΗ ΕΜΠΟΡΙΚΗ ΚΑΙ ΞΕΝΟΔΟΧΕΙΑΚΗ ΕΤΑΙΡΕΙΑ</t>
  </si>
  <si>
    <t xml:space="preserve">ΜΥΤΙΚΑΣ ΙΧΘΥΟΚΑΛΛΙΕΡΓΗΤΙΚΕΣ ΕΠΙΧΕΙΡΗΣΕΙΣ ΑΕ			</t>
  </si>
  <si>
    <t>ΒΙΑΛΚΟ ΣΚΟΥΡΤΟΠΟΥΛΟΣ ΑΕ</t>
  </si>
  <si>
    <t>ΚΑΡΑΜΑΝΟΥ ΓΕΩΡΓΙΑ</t>
  </si>
  <si>
    <t>ΩΚΕΑΝΟΣ ΙΚΕ</t>
  </si>
  <si>
    <t>ΔΕΛΦΙΝΙ ΙΟΝΙΟΥ ΕΚΜΕΤΑΛΛΕΥΣΗ ΑΚΙΝΗΤΩΝ ΙΧΘΥΟΚΑΛΛΙΕΡΓΕΙΕΣ ΕΣΤΙΑΣΗ ΕΤΑΙΡΕΙΑ ΠΕΡΙΟΡΙΣΜΕΝΗΣ ΕΥΘΥΝΗΣ</t>
  </si>
  <si>
    <t>Ψαράς Γεώργιος &amp; ΣΙΑ Ο.Ε.</t>
  </si>
  <si>
    <t>Αθανάσιος Χατζησωτηρίου Ανώνυμος Βιομηχανική Εμπορική Εταιρία Αλιευμάτων Α.Ε</t>
  </si>
  <si>
    <t>Δ.Ι. ΓΕΩΡΓΟΠΟΥΛΟΣ ΑΝΩΝΥΜΗ ΕΜΠΟΡΙΚΗ ΕΤΑΙΡΕΙΑ ΤΡΟΦΙΜΩΝ ΚΑΙ ΙΧΘΥΡΩΝ</t>
  </si>
  <si>
    <t xml:space="preserve">ΑΘ1Μ3-0445737                 </t>
  </si>
  <si>
    <t xml:space="preserve">ΑΘ1Μ3-0467662                 </t>
  </si>
  <si>
    <t xml:space="preserve">ΑΘ1Μ3-0459165                 </t>
  </si>
  <si>
    <t xml:space="preserve">ΑΘ1Μ3-0468789                 </t>
  </si>
  <si>
    <t xml:space="preserve">ΑΘ1Μ3-0456891                 </t>
  </si>
  <si>
    <t xml:space="preserve">ΑΘ1Μ3-0468866                 </t>
  </si>
  <si>
    <t xml:space="preserve">ΑΘ1Μ3-0438360                 </t>
  </si>
  <si>
    <t xml:space="preserve">ΑΘ1Μ3-0468669                 </t>
  </si>
  <si>
    <t xml:space="preserve">ΑΘ1Μ3-0468907                 </t>
  </si>
  <si>
    <t>094460317</t>
  </si>
  <si>
    <t>094476929</t>
  </si>
  <si>
    <t>040917549</t>
  </si>
  <si>
    <t>099004731</t>
  </si>
  <si>
    <t>099626962</t>
  </si>
  <si>
    <t>081379890</t>
  </si>
  <si>
    <t>099772180</t>
  </si>
  <si>
    <t>084161807</t>
  </si>
  <si>
    <t>Κρήτης</t>
  </si>
  <si>
    <t>Εκσυγχρονισμός πλωτής μονάδας πάχυνσης θαλάσσιων μεσογειακών ιχθύων ετήσιας δυναμικότητας 230 τόνων μονάδας συσκευασίας παραγόμενων προϊόντων ετήσιας δυναμικότητας 1500 τόνων και υποστηρικτικών εγκαταστάσεων χώρων αποθήκευσης και διαχείρισης εξοπλισμού</t>
  </si>
  <si>
    <t xml:space="preserve">Εκσυγχρονισμός πλωτής μονάδας πάχυνσης θαλάσσιων μεσογειακών ιχθύων  </t>
  </si>
  <si>
    <t>Κορινθίας</t>
  </si>
  <si>
    <t>Εκσυγχρονισμός ιχθυοτροφείου (Εκτατική Ιχθυοκαλλιέργεια) στην Κλείσοβα Λιμνοθάλασσας Μεσολογγίου-Αιτωλικού</t>
  </si>
  <si>
    <t>Εκσυγχρονισμός πλωτής μονάδας εκτροφής θαλάσσιων μεσογειακών ιχθύων με ταυτόχρονη μετατόπιση της θέσης εγκατάστασης και επέκταση θαλάσσιας έκτασης, με παράλληλη αύξηση δυναμικότητας στη θέση Λουλούδι, Νήσων Πεταλιών, Δ.Ε. Μαρμαρίου, Δήμου Καρύστου</t>
  </si>
  <si>
    <t>25.11.2021</t>
  </si>
  <si>
    <t>Λόλας</t>
  </si>
  <si>
    <t>Ίδρυση μονάδας μεταποίησης προϊόντων αλιείας</t>
  </si>
  <si>
    <t>Μαγνησίας</t>
  </si>
  <si>
    <t>Εκσυγχρονισμός μονάδας ιχθυοκαλλιέργειας σε πλωτούς ιχθυοκλωβούς</t>
  </si>
  <si>
    <t>26.11.2021</t>
  </si>
  <si>
    <t>Εκσυγχρονισμός πλωτής μονάδας θαλάσσιων μεσογειακών ιχθύων και συσκευαστηρίου νωπών αλιευμάτων</t>
  </si>
  <si>
    <t>Ίδρυση μονάδας επεξεργασίας-τυποποίησης-συσκευασίας και κατάψυξης αλιευμάτων</t>
  </si>
  <si>
    <t>Νοτίου Τομέα Αθηνών</t>
  </si>
  <si>
    <t>Εκσυγχρονισμός πλωτής μονάδας θαλάσσιων μεσογειακών ιχθύων</t>
  </si>
  <si>
    <t>Μετατόπιση - Επέκταση και εκσυγχρονισμός πλωτής μονάδας ιχθυοκαλλιέργειας καθώς και ίδρυση συσκευαστηρρίου στη θέση "Όρμος Ορλιάς", Λωρίδας Σαγιάδας, Δήμου Φιλιατών</t>
  </si>
  <si>
    <t>ΑΓΡΟΤΙΚΟΣ ΑΛΙΕΥΤΙΚΟΣ ΣΥΝΕΤΑΙΡΙΣΜΟΣ Ο ΑΓΙΟΣ ΤΑΞΙΑΡΧΗΣ</t>
  </si>
  <si>
    <t>ΣΑΩ ΜΟΝΟΠΡΟΣΩΠΗ ΑΝΩΝΥΜΗ ΒΙΟΜΗΧΑΝΙΚΗ &amp; ΕΜΠΟΡΙΚΗ ΕΤΑΙΡΕΙΑ ΥΔΑΤΟΚΑΛΛΙΕΡΓΕΙΑΣ ΕΜΠΟΡΙΑΣ &amp; ΜΕΤΑΠΟΙΗΣΗΣ ΑΛΙΕΥΜΑΤΩΝ</t>
  </si>
  <si>
    <t>ΚΑΣΤΕΛΛΟΡΙΖΟ - ΑΝΩΝΥΜΟΣ ΕΤΑΙΡΕΙΑ ΕΚΜΕΤΑΛΛΕΥΣΕΩΣ ΕΣΤΙΑΤΟΡΙΩΝ ΚΑΙ ΤΟΥΡΙΣΤΙΚΩΝ ΕΠΙΧΕΙΡΗΣΕΩΝ</t>
  </si>
  <si>
    <t>ΓΚΛΑΒΑΣ ΙΩΑΝΝΗΣ ΤΟΥ ΝΙΚΟΛΑΟΥ</t>
  </si>
  <si>
    <t xml:space="preserve">ΙΧΘΥΟΚΑΛΛΙΕΡΓΕΙΕΣ ΑΡΓΟΣΑΡΩΝΙΚΟΥ ΑΕ			</t>
  </si>
  <si>
    <t>ΙΧΘΥΟΤΡΟΦΕΙΑ ΜΑΛΕΣΙΝΑΣ Α.Ε.</t>
  </si>
  <si>
    <t>STRATOS ΑΝΩΝΥΜΗ ΕΤΑΙΡΕΙΑ ΠΑΧΥΝΣΗΣ ΚΑΙ ΕΜΠΟΡΙΑΣ ΙΧΘΥΔΙΩΝ</t>
  </si>
  <si>
    <t>ΒΑΣΙΛΕΙΟΣ ΓΕΙΤΟΝΑΣ ΚΑΙ ΣΙΑ ΕΕ</t>
  </si>
  <si>
    <t>PHILOSOFISH ΑΝΩΝΥΜΗ ΕΤΑΙΡΕΙΑ</t>
  </si>
  <si>
    <t>997484467</t>
  </si>
  <si>
    <t>999523604</t>
  </si>
  <si>
    <t>094384457</t>
  </si>
  <si>
    <t>042194652</t>
  </si>
  <si>
    <t>095400287</t>
  </si>
  <si>
    <t>094198384</t>
  </si>
  <si>
    <t>094339935</t>
  </si>
  <si>
    <t>082338197</t>
  </si>
  <si>
    <t>094198372</t>
  </si>
  <si>
    <t xml:space="preserve">ΑΘ1Υ3-0457445                 </t>
  </si>
  <si>
    <t xml:space="preserve">ΑΘ1Υ3-0457246                 </t>
  </si>
  <si>
    <t xml:space="preserve">ΑΘ1Υ3-0467571                 </t>
  </si>
  <si>
    <t xml:space="preserve">ΑΘ1Υ3-0468955                 </t>
  </si>
  <si>
    <t xml:space="preserve">ΑΘ1Υ3-0468911                 </t>
  </si>
  <si>
    <t xml:space="preserve">ΑΘ1Υ3-0459630                 </t>
  </si>
  <si>
    <t xml:space="preserve">ΑΘ1Υ3-0467900                 </t>
  </si>
  <si>
    <t xml:space="preserve">ΑΘ1Υ3-0467901                 </t>
  </si>
  <si>
    <t xml:space="preserve">ΑΘ1Υ3-0462497                 </t>
  </si>
  <si>
    <t xml:space="preserve">ΑΘ1Υ3-0467921                 </t>
  </si>
  <si>
    <t xml:space="preserve">ΑΘ1Υ3-0467719                 </t>
  </si>
  <si>
    <t xml:space="preserve">ΑΘ1Υ3-0467816                 </t>
  </si>
  <si>
    <t xml:space="preserve">ΑΘ1Υ3-0467817                 </t>
  </si>
  <si>
    <t xml:space="preserve">ΑΘ1Υ3-0467818                 </t>
  </si>
  <si>
    <t xml:space="preserve">ΑΘ1Υ3-0467819                 </t>
  </si>
  <si>
    <t xml:space="preserve">ΑΘ1Υ3-0467820                 </t>
  </si>
  <si>
    <t xml:space="preserve">ΑΘ1Υ3-0467822                 </t>
  </si>
  <si>
    <t xml:space="preserve">ΑΘ1Υ3-0467823                 </t>
  </si>
  <si>
    <t xml:space="preserve">ΑΘ1Υ3-0467821                 </t>
  </si>
  <si>
    <t>2.12.2021</t>
  </si>
  <si>
    <t>ΑΦΟΙ ΚΑΡΑΓΚΟΥΝΗ ΑΕ</t>
  </si>
  <si>
    <t>ΜΑΣΟΥΡΑΣ ΑΧΙΛΛΕΑΣ</t>
  </si>
  <si>
    <t>ΚΟΚΚΑΛΗΣ ΑΝΩΝΥΜΗ ΕΤΑΙΡΕΙΑ - ΕΙΣΑΓΩΓΕΣ, ΕΜΠΟΡΙΑ, ΔΙΑΘΕΣΗ ΚΑΤΕΨΥΓΜΕΝΩΝ ΠΡΟΪΟΝΤΩΝ - ΤΟΥΡΙΣΤΙΚΕΣ, ΞΕΝΟΔΟΧΕΙΑΚΕΣ ΕΠΙΧΕΙΡΗΣΕΙΣ</t>
  </si>
  <si>
    <t xml:space="preserve">MARICOM ΑΝΩΝΥΜΟΣ ΣΥΜΒΟΥΛΕΥΤΙΚΗ ΕΜΠΟΡΙΚΗ ΤΕΧΝΙΚΗ ΕΤΑΙΡΕΙΑ ΙΧΘΥΟΚΑΛΛΙΕΡΓΕΙΩΝ			</t>
  </si>
  <si>
    <t>ΠΑΝΑΓΙΩΤΗΣ Σ ΠΑΛΑΜΙΔΑΣ ΚΑΙ ΣΙΑ ΟΕ</t>
  </si>
  <si>
    <t>ΤΡΙΚΑΛΙΝΟΣ Ε.Ε.</t>
  </si>
  <si>
    <t>Θ. ΧΑΤΖΟΠΟΥΛΟΣ Γ. ΒΛΑΧΟΠΟΥΛΟΣ ΙΚΕ</t>
  </si>
  <si>
    <t>081044818</t>
  </si>
  <si>
    <t>110764139</t>
  </si>
  <si>
    <t>800599317</t>
  </si>
  <si>
    <t>094135293</t>
  </si>
  <si>
    <t>094349117</t>
  </si>
  <si>
    <t>998328862</t>
  </si>
  <si>
    <t>025330029</t>
  </si>
  <si>
    <t>800548599</t>
  </si>
  <si>
    <t xml:space="preserve">ΑΘ1Μ3-0457102                 </t>
  </si>
  <si>
    <t xml:space="preserve">ΑΘ1Μ3-0466408                 </t>
  </si>
  <si>
    <t xml:space="preserve">ΑΘ1Μ3-0468442                 </t>
  </si>
  <si>
    <t xml:space="preserve">ΑΘ1Μ3-0458237                 </t>
  </si>
  <si>
    <t xml:space="preserve">ΑΘ1Μ3-0469070                 </t>
  </si>
  <si>
    <t xml:space="preserve">ΑΘ1Μ3-0467993                 </t>
  </si>
  <si>
    <t xml:space="preserve">ΑΘ1Μ3-0468497                 </t>
  </si>
  <si>
    <t xml:space="preserve">ΑΘ1Μ3-0467545                 </t>
  </si>
  <si>
    <t xml:space="preserve">ΑΘ1Μ3-0467922                 </t>
  </si>
  <si>
    <t>Ηρακλείου</t>
  </si>
  <si>
    <t>06.12.2021</t>
  </si>
  <si>
    <t>07.12.2021</t>
  </si>
  <si>
    <t>03.12.2021</t>
  </si>
  <si>
    <t>01.12.2021</t>
  </si>
  <si>
    <t>02.12.2021</t>
  </si>
  <si>
    <t>08.12.2021</t>
  </si>
  <si>
    <t>Διονυσοπούλου</t>
  </si>
  <si>
    <t>Ποσό</t>
  </si>
  <si>
    <t xml:space="preserve"> ALIA ΜΟΝΟΠΡΟΣΩΠΗ ΙΔΙΩΤΙΚΗ ΚΕΦΑΛΑΙΟΥΧΙΚΗ ΕΤΑΙΡΕΙΑ</t>
  </si>
  <si>
    <t>Δημιουργία μονάδας επεξεργασίας και μεταποίησης προϊόντων αλιείας και υδατοκαλλιέργειας</t>
  </si>
  <si>
    <t>Ίδρυση μονάδας συσκευασίας, επεξεργασίας και μεταποίησης αλιευτικών προϊόντων</t>
  </si>
  <si>
    <t>Εκσυγχρονισμός της μονάδας συσκευασίας, επεξεργασίας και μεταποίησης νωπών αλιευμάτων που λειτουργεί στη θέση Σαμόλι Κουβαλάτων, Δήμου Ληξουρίου, Π.Ε. Κεφαλληνίας</t>
  </si>
  <si>
    <t>Εκσυγχρονισμός εγκαταστάσεων βιοτεχνίας επεξεργασίας και τυποποίησης αλιευμάτων στη θέση Αγροτεμάχιο 486 Αγροκτήματος Κερασιάς</t>
  </si>
  <si>
    <t>Πειραιώς</t>
  </si>
  <si>
    <t>Σποράδων</t>
  </si>
  <si>
    <t>Εκσυγχρονισμός μονάδας συσκευασίας και επεξεργασίας αλιευτικών προϊόντων</t>
  </si>
  <si>
    <t>Εκσυγχρονισμός μονάδας κονσερβοποίησης ιχθυηρών και αλατισμένων αλιευμάτων</t>
  </si>
  <si>
    <t>Αχαϊας</t>
  </si>
  <si>
    <t>Εκσυγχρονισμός εγκατάστασης επεξεργασίας και τυποποίησης κατεψυγμένων αλιευμάτων, επι της οδού Θεσσαλονίκης 61, στον Άγιο Ιωάννη Ρέντη, Π.Ε. Πειραιώς, Περιφέρεια Αττικής</t>
  </si>
  <si>
    <t>Εκσυγχρονισμός και επέκταση συσκευαστηρίου νωπών αλιευμάτων</t>
  </si>
  <si>
    <t>Εκσυγχρονισμός επιχείρησης αποπάγωσης και ανασυσκευασίας κατεψυγμένων αλιευμάτων στη Νάουσα, Ν. Ημαθίας</t>
  </si>
  <si>
    <t>Ημαθίας</t>
  </si>
  <si>
    <t>Εκσυγχρονισμός της μονάδας για την παραγωγή νέων προϊόντων και των διαδικασιών παραγωγής και της ασφάλειας των εργαζομένων</t>
  </si>
  <si>
    <t>Ίδρυση Βιομηχανικής Μονάδας παραγωγής – συσκευασίας προ-ψημένων αλιευμάτων</t>
  </si>
  <si>
    <t>Αρκαδίας</t>
  </si>
  <si>
    <t>Μηχανολογική επέκταση υφιστάμενης μονάδας μεταποίησης με εξοικονόμηση ενέργειας</t>
  </si>
  <si>
    <t>Εκσυγχρονισμός και μηχανολογική επέκταση μονάδας μεταποίησης αλιευμάτων</t>
  </si>
  <si>
    <t>Εκσυγχρονισμός μονάδας επεξεργασίας και συντήρησης ψαριών που διαθέτονται κατεψυγμένα</t>
  </si>
  <si>
    <t>Ίδρυση εγκατάστασης συσκευασίας νωπών ιχθύων στη θέση «Καλαμόπουλο</t>
  </si>
  <si>
    <t>Εκσυγχρονισμός Μονάδας επεξεργασίας αλιευμάτων με σκοπό την βελτίωση των διαδικασιών λειτουργίας της και την ενίσχυση της ανταγωνιστικότητάς της</t>
  </si>
  <si>
    <t>Εκσυγχρονισμός εργαστηρίου παραγωγής και τυποποίησης αυγοτάραχου ψαριών και αλιπάστων</t>
  </si>
  <si>
    <t>Κεντρικού Τομέα Αθηνών</t>
  </si>
  <si>
    <t>Εκσυγχρονισμός και μηχανολογική επέκταση υφιστάμενης μονάδας μεταποίησης χελιών και λοιπών ιχθυρών</t>
  </si>
  <si>
    <t>Άρτας</t>
  </si>
  <si>
    <t>Εκσυγχρονισμός και Μηχανολογική επέκταση των εγκαταστάσεων μονάδας επεξεργασίας και τυποποίησης κατεψυγμένων ιχθύων και ιχθυηρών</t>
  </si>
  <si>
    <t>Εκσυγχρονισμός και Μηχανολογική επέκταση μονάδας επεξεργασίας-τυποποίησης-συσκευασίας και κατάψυξης αλιευμάτων</t>
  </si>
  <si>
    <t>Εκσυγχρονισμός για την ενίσχυση της ανταγωνιστικότητας και της εξωστρέφειας μονάδας κονσερβοποιημένων ιχθυηρών στη ΒΙ.ΠΕ. Σταυροχωρίου</t>
  </si>
  <si>
    <t>Εκσυγχρονισμός και επέκταση επαγγελματικού εργαστηρίου επεξεργασίας (αλίπαστων) τυποποίησης-κατάψυξης-συσκευασίας αλιευμάτων</t>
  </si>
  <si>
    <t>Ίδρυση εγκαταστάσεων βιοτεχνίας επεξεργασίας και συντήρησης ψαριών, καρκινοειδών και μαλακίων στη θέση Αλογόκαμπος επαρχιακής οδού Αιτωλικού-Μεσολογγίου-Νεοχωρίου, Δ.Ε. Οινιάδων, Δήμου Ι.Π. Μεσολογγίου, Π.Ε. Αιτωλοακαρνανίας</t>
  </si>
  <si>
    <t>Ίδρυση μονάδας LOGISTICS της επιχείρησης MEDFRIGO AE Στον Ασπρόπυργο</t>
  </si>
  <si>
    <t>Ίδρυση μοναάδας συσκευασίας και διακίνησης νωπών αλιευμάτων</t>
  </si>
  <si>
    <t>Χονδρικό εμπόριο ψαριών αλίπαστων</t>
  </si>
  <si>
    <t>Ίδρυση νέας μονάδας μεταποίησης</t>
  </si>
  <si>
    <t>Ίδρυση νέας μονάδας μεταποίησης και εκσυγχρονισμός υφιστάμενης μονάδας  αποθήκευσης-διακίνησης-εμπορίας βρώσιμων αλιευμάτων</t>
  </si>
  <si>
    <t>Μετεγκατάσταση με αύξηση δυναμικότητας μονάδας επεξεργασίας και συσκευασίας αλιευμάτων από τη θέση "Κάμπος Ελιάς" στη θέση "Ανεμόμυλος" του Δήμου Χερσονήσουτης Π.Ε Ηρακλείου Κρήτης</t>
  </si>
  <si>
    <t>Ίδρυση νέας μονάδας καπνιστού φιλέτου πέστροφας</t>
  </si>
  <si>
    <t>Μεταποίηση ψαριών, οστρακοειδών και μαλακίων</t>
  </si>
  <si>
    <t>Εκσυγχρονισμός μονάδας επεξεργασίας νωπών και κατεψυγμένων αλιευμάτων</t>
  </si>
  <si>
    <t>21.06.2022</t>
  </si>
  <si>
    <t>24.06.2022</t>
  </si>
  <si>
    <t>27.06.2022</t>
  </si>
  <si>
    <t>23.06.2022</t>
  </si>
  <si>
    <t>28.06.2022</t>
  </si>
  <si>
    <t>29.06.2022</t>
  </si>
  <si>
    <t>30.06.2022</t>
  </si>
  <si>
    <t>05.07.2022</t>
  </si>
  <si>
    <t>06.07.2022</t>
  </si>
  <si>
    <t>Απόρριψη</t>
  </si>
  <si>
    <t>Μερικώς Αποδεκτή</t>
  </si>
  <si>
    <t>AVRAMAR ΙΧΘΥΟΚΑΛΛΙΕΡΓΕΙΣ ΑΕ</t>
  </si>
  <si>
    <t>094305329</t>
  </si>
  <si>
    <t xml:space="preserve">ΕΓΚΕΚΡΙΜΕΝΕΣ ΑΙΤΗΣΕΙΣ </t>
  </si>
</sst>
</file>

<file path=xl/styles.xml><?xml version="1.0" encoding="utf-8"?>
<styleSheet xmlns="http://schemas.openxmlformats.org/spreadsheetml/2006/main">
  <numFmts count="5">
    <numFmt numFmtId="179" formatCode="_-* #,##0.00\ [$€]_-;\-* #,##0.00\ [$€]_-;_-* &quot;-&quot;??\ [$€]_-;_-@_-"/>
    <numFmt numFmtId="183" formatCode="dd/mm/yy;@"/>
    <numFmt numFmtId="186" formatCode="d/m/yyyy;@"/>
    <numFmt numFmtId="211" formatCode="#\ ??/100"/>
    <numFmt numFmtId="214" formatCode="d/m/yyyy\ h:mm\ AM/PM"/>
  </numFmts>
  <fonts count="24">
    <font>
      <sz val="10"/>
      <name val="Arial Greek"/>
      <charset val="161"/>
    </font>
    <font>
      <sz val="10"/>
      <name val="Arial Greek"/>
      <charset val="161"/>
    </font>
    <font>
      <sz val="9"/>
      <name val="Arial"/>
      <family val="2"/>
    </font>
    <font>
      <sz val="9"/>
      <color indexed="10"/>
      <name val="Arial"/>
      <family val="2"/>
    </font>
    <font>
      <b/>
      <sz val="10"/>
      <name val="Arial"/>
      <family val="2"/>
    </font>
    <font>
      <sz val="9"/>
      <color indexed="12"/>
      <name val="Arial"/>
      <family val="2"/>
    </font>
    <font>
      <sz val="8"/>
      <name val="Arial"/>
      <family val="2"/>
    </font>
    <font>
      <sz val="10"/>
      <color indexed="8"/>
      <name val="Arial"/>
      <family val="2"/>
      <charset val="161"/>
    </font>
    <font>
      <sz val="9"/>
      <name val="Book Antiqua"/>
      <family val="1"/>
      <charset val="161"/>
    </font>
    <font>
      <sz val="9"/>
      <color indexed="10"/>
      <name val="Book Antiqua"/>
      <family val="1"/>
      <charset val="161"/>
    </font>
    <font>
      <sz val="10"/>
      <color indexed="62"/>
      <name val="Arial"/>
      <family val="2"/>
      <charset val="161"/>
    </font>
    <font>
      <b/>
      <sz val="10"/>
      <color indexed="16"/>
      <name val="Arial"/>
      <family val="2"/>
    </font>
    <font>
      <b/>
      <sz val="10"/>
      <name val="Arial"/>
      <family val="2"/>
      <charset val="161"/>
    </font>
    <font>
      <b/>
      <sz val="11"/>
      <name val="Verdana"/>
      <family val="2"/>
      <charset val="161"/>
    </font>
    <font>
      <sz val="10"/>
      <name val="Verdana"/>
      <family val="2"/>
      <charset val="161"/>
    </font>
    <font>
      <b/>
      <sz val="10"/>
      <name val="Verdana"/>
      <family val="2"/>
      <charset val="161"/>
    </font>
    <font>
      <b/>
      <sz val="10"/>
      <color indexed="12"/>
      <name val="Verdana"/>
      <family val="2"/>
      <charset val="161"/>
    </font>
    <font>
      <sz val="10"/>
      <color indexed="10"/>
      <name val="Verdana"/>
      <family val="2"/>
      <charset val="161"/>
    </font>
    <font>
      <b/>
      <sz val="11"/>
      <name val="Arial"/>
      <family val="2"/>
      <charset val="161"/>
    </font>
    <font>
      <b/>
      <sz val="10"/>
      <color rgb="FF00206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Verdana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79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83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83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83" fontId="19" fillId="2" borderId="1" xfId="0" applyNumberFormat="1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" fillId="4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1" fillId="5" borderId="0" xfId="0" applyFont="1" applyFill="1"/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214" fontId="14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4" fontId="14" fillId="0" borderId="8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right" vertical="center" wrapText="1"/>
    </xf>
    <xf numFmtId="211" fontId="14" fillId="0" borderId="5" xfId="0" applyNumberFormat="1" applyFont="1" applyFill="1" applyBorder="1" applyAlignment="1">
      <alignment horizontal="center" vertical="center" wrapText="1"/>
    </xf>
    <xf numFmtId="4" fontId="14" fillId="0" borderId="8" xfId="0" applyNumberFormat="1" applyFont="1" applyFill="1" applyBorder="1" applyAlignment="1">
      <alignment horizontal="right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2" fontId="14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1" fontId="15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right" vertical="center" wrapText="1"/>
    </xf>
    <xf numFmtId="10" fontId="15" fillId="0" borderId="5" xfId="0" applyNumberFormat="1" applyFont="1" applyFill="1" applyBorder="1" applyAlignment="1">
      <alignment horizontal="center" vertical="center" wrapText="1"/>
    </xf>
    <xf numFmtId="14" fontId="15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8" xfId="0" applyNumberFormat="1" applyFont="1" applyFill="1" applyBorder="1" applyAlignment="1">
      <alignment horizontal="center" vertical="center" wrapText="1"/>
    </xf>
    <xf numFmtId="49" fontId="15" fillId="0" borderId="8" xfId="0" applyNumberFormat="1" applyFont="1" applyFill="1" applyBorder="1" applyAlignment="1">
      <alignment horizontal="center" vertical="center"/>
    </xf>
    <xf numFmtId="1" fontId="15" fillId="0" borderId="8" xfId="0" applyNumberFormat="1" applyFont="1" applyFill="1" applyBorder="1" applyAlignment="1">
      <alignment horizontal="center" vertical="center" wrapText="1"/>
    </xf>
    <xf numFmtId="1" fontId="15" fillId="0" borderId="8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14" fontId="15" fillId="0" borderId="5" xfId="0" applyNumberFormat="1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right" vertical="center"/>
    </xf>
    <xf numFmtId="1" fontId="15" fillId="0" borderId="5" xfId="0" applyNumberFormat="1" applyFont="1" applyFill="1" applyBorder="1" applyAlignment="1">
      <alignment horizontal="center" vertical="center"/>
    </xf>
    <xf numFmtId="4" fontId="15" fillId="0" borderId="8" xfId="0" applyNumberFormat="1" applyFont="1" applyFill="1" applyBorder="1" applyAlignment="1">
      <alignment horizontal="right" vertical="center"/>
    </xf>
    <xf numFmtId="2" fontId="15" fillId="0" borderId="8" xfId="0" applyNumberFormat="1" applyFont="1" applyFill="1" applyBorder="1" applyAlignment="1">
      <alignment horizontal="center" vertical="center"/>
    </xf>
    <xf numFmtId="183" fontId="16" fillId="0" borderId="5" xfId="0" applyNumberFormat="1" applyFont="1" applyFill="1" applyBorder="1" applyAlignment="1">
      <alignment horizontal="center" vertical="center" wrapText="1"/>
    </xf>
    <xf numFmtId="1" fontId="16" fillId="0" borderId="5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right" vertical="center" wrapText="1"/>
    </xf>
    <xf numFmtId="10" fontId="17" fillId="0" borderId="5" xfId="3" applyNumberFormat="1" applyFont="1" applyFill="1" applyBorder="1" applyAlignment="1">
      <alignment vertical="center"/>
    </xf>
    <xf numFmtId="186" fontId="14" fillId="0" borderId="5" xfId="0" applyNumberFormat="1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right" vertical="center"/>
    </xf>
    <xf numFmtId="49" fontId="15" fillId="0" borderId="5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/>
    <xf numFmtId="0" fontId="18" fillId="0" borderId="5" xfId="0" applyFont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4" fontId="14" fillId="0" borderId="8" xfId="0" applyNumberFormat="1" applyFont="1" applyFill="1" applyBorder="1" applyAlignment="1">
      <alignment horizontal="center" vertical="center" wrapText="1"/>
    </xf>
    <xf numFmtId="211" fontId="14" fillId="0" borderId="8" xfId="0" applyNumberFormat="1" applyFont="1" applyFill="1" applyBorder="1" applyAlignment="1">
      <alignment horizontal="center" vertical="center" wrapText="1"/>
    </xf>
    <xf numFmtId="1" fontId="15" fillId="2" borderId="10" xfId="3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right" vertical="center" wrapText="1"/>
    </xf>
    <xf numFmtId="2" fontId="14" fillId="0" borderId="8" xfId="0" applyNumberFormat="1" applyFont="1" applyFill="1" applyBorder="1" applyAlignment="1">
      <alignment horizontal="center" vertical="center" wrapText="1"/>
    </xf>
    <xf numFmtId="10" fontId="15" fillId="0" borderId="8" xfId="0" applyNumberFormat="1" applyFont="1" applyFill="1" applyBorder="1" applyAlignment="1">
      <alignment horizontal="center" vertical="center" wrapText="1"/>
    </xf>
    <xf numFmtId="14" fontId="15" fillId="0" borderId="8" xfId="0" applyNumberFormat="1" applyFont="1" applyFill="1" applyBorder="1" applyAlignment="1">
      <alignment horizontal="center" vertical="center" wrapText="1"/>
    </xf>
    <xf numFmtId="183" fontId="16" fillId="0" borderId="8" xfId="0" applyNumberFormat="1" applyFont="1" applyFill="1" applyBorder="1" applyAlignment="1">
      <alignment horizontal="center" vertical="center" wrapText="1"/>
    </xf>
    <xf numFmtId="1" fontId="16" fillId="0" borderId="8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4" fontId="15" fillId="0" borderId="8" xfId="0" applyNumberFormat="1" applyFont="1" applyFill="1" applyBorder="1" applyAlignment="1">
      <alignment horizontal="center" vertical="center"/>
    </xf>
    <xf numFmtId="4" fontId="14" fillId="0" borderId="8" xfId="0" applyNumberFormat="1" applyFont="1" applyFill="1" applyBorder="1" applyAlignment="1">
      <alignment horizontal="right" vertical="center"/>
    </xf>
    <xf numFmtId="1" fontId="15" fillId="4" borderId="10" xfId="3" applyNumberFormat="1" applyFont="1" applyFill="1" applyBorder="1" applyAlignment="1">
      <alignment horizontal="center" vertical="center" wrapText="1"/>
    </xf>
    <xf numFmtId="4" fontId="15" fillId="4" borderId="2" xfId="0" applyNumberFormat="1" applyFont="1" applyFill="1" applyBorder="1" applyAlignment="1">
      <alignment horizontal="right" vertical="center" wrapText="1"/>
    </xf>
    <xf numFmtId="10" fontId="15" fillId="4" borderId="2" xfId="0" applyNumberFormat="1" applyFont="1" applyFill="1" applyBorder="1" applyAlignment="1">
      <alignment horizontal="center" vertical="center" wrapText="1"/>
    </xf>
    <xf numFmtId="1" fontId="15" fillId="7" borderId="10" xfId="3" applyNumberFormat="1" applyFont="1" applyFill="1" applyBorder="1" applyAlignment="1">
      <alignment horizontal="center" vertical="center" wrapText="1"/>
    </xf>
    <xf numFmtId="4" fontId="15" fillId="6" borderId="2" xfId="0" applyNumberFormat="1" applyFont="1" applyFill="1" applyBorder="1" applyAlignment="1">
      <alignment horizontal="right" vertical="center" wrapText="1"/>
    </xf>
    <xf numFmtId="1" fontId="15" fillId="2" borderId="2" xfId="3" applyNumberFormat="1" applyFont="1" applyFill="1" applyBorder="1" applyAlignment="1">
      <alignment horizontal="center" vertical="center" wrapText="1"/>
    </xf>
    <xf numFmtId="0" fontId="15" fillId="2" borderId="2" xfId="3" applyNumberFormat="1" applyFont="1" applyFill="1" applyBorder="1" applyAlignment="1">
      <alignment horizontal="center" vertical="center" wrapText="1"/>
    </xf>
    <xf numFmtId="10" fontId="17" fillId="0" borderId="2" xfId="3" applyNumberFormat="1" applyFont="1" applyBorder="1" applyAlignment="1">
      <alignment vertical="center"/>
    </xf>
    <xf numFmtId="0" fontId="15" fillId="2" borderId="2" xfId="0" applyFont="1" applyFill="1" applyBorder="1"/>
    <xf numFmtId="0" fontId="15" fillId="0" borderId="12" xfId="0" applyFont="1" applyBorder="1"/>
    <xf numFmtId="0" fontId="15" fillId="2" borderId="2" xfId="0" applyFont="1" applyFill="1" applyBorder="1" applyAlignment="1">
      <alignment horizontal="right" vertical="center" wrapText="1"/>
    </xf>
    <xf numFmtId="4" fontId="15" fillId="0" borderId="8" xfId="0" applyNumberFormat="1" applyFont="1" applyFill="1" applyBorder="1" applyAlignment="1">
      <alignment horizontal="right" vertical="center" wrapText="1"/>
    </xf>
    <xf numFmtId="4" fontId="16" fillId="0" borderId="8" xfId="0" applyNumberFormat="1" applyFont="1" applyFill="1" applyBorder="1" applyAlignment="1">
      <alignment horizontal="right" vertical="center" wrapText="1"/>
    </xf>
    <xf numFmtId="10" fontId="17" fillId="0" borderId="8" xfId="3" applyNumberFormat="1" applyFont="1" applyFill="1" applyBorder="1" applyAlignment="1">
      <alignment vertical="center"/>
    </xf>
    <xf numFmtId="186" fontId="14" fillId="0" borderId="8" xfId="0" applyNumberFormat="1" applyFont="1" applyFill="1" applyBorder="1" applyAlignment="1">
      <alignment horizontal="center" vertical="center"/>
    </xf>
    <xf numFmtId="0" fontId="14" fillId="0" borderId="13" xfId="0" applyFont="1" applyFill="1" applyBorder="1"/>
    <xf numFmtId="0" fontId="14" fillId="0" borderId="11" xfId="0" applyFont="1" applyFill="1" applyBorder="1"/>
    <xf numFmtId="183" fontId="15" fillId="0" borderId="5" xfId="0" applyNumberFormat="1" applyFont="1" applyFill="1" applyBorder="1" applyAlignment="1">
      <alignment horizontal="center" vertical="center" wrapText="1"/>
    </xf>
    <xf numFmtId="10" fontId="14" fillId="0" borderId="5" xfId="3" applyNumberFormat="1" applyFont="1" applyFill="1" applyBorder="1" applyAlignment="1">
      <alignment vertical="center"/>
    </xf>
    <xf numFmtId="10" fontId="15" fillId="4" borderId="5" xfId="0" applyNumberFormat="1" applyFont="1" applyFill="1" applyBorder="1" applyAlignment="1">
      <alignment horizontal="center" vertical="center" wrapText="1"/>
    </xf>
    <xf numFmtId="10" fontId="15" fillId="6" borderId="5" xfId="0" applyNumberFormat="1" applyFont="1" applyFill="1" applyBorder="1" applyAlignment="1">
      <alignment horizontal="center" vertical="center" wrapText="1"/>
    </xf>
    <xf numFmtId="10" fontId="15" fillId="6" borderId="14" xfId="0" applyNumberFormat="1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/>
    <xf numFmtId="0" fontId="15" fillId="0" borderId="5" xfId="0" applyFont="1" applyBorder="1" applyAlignment="1">
      <alignment horizontal="center" vertical="center" wrapText="1"/>
    </xf>
    <xf numFmtId="0" fontId="0" fillId="0" borderId="0" xfId="0" applyFont="1"/>
    <xf numFmtId="0" fontId="14" fillId="8" borderId="7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center" vertical="center" wrapText="1"/>
    </xf>
    <xf numFmtId="14" fontId="14" fillId="8" borderId="8" xfId="0" applyNumberFormat="1" applyFont="1" applyFill="1" applyBorder="1" applyAlignment="1">
      <alignment horizontal="center" vertical="center" wrapText="1"/>
    </xf>
    <xf numFmtId="4" fontId="14" fillId="8" borderId="5" xfId="0" applyNumberFormat="1" applyFont="1" applyFill="1" applyBorder="1" applyAlignment="1">
      <alignment horizontal="right" vertical="center" wrapText="1"/>
    </xf>
    <xf numFmtId="211" fontId="14" fillId="8" borderId="5" xfId="0" applyNumberFormat="1" applyFont="1" applyFill="1" applyBorder="1" applyAlignment="1">
      <alignment horizontal="center" vertical="center" wrapText="1"/>
    </xf>
    <xf numFmtId="4" fontId="14" fillId="8" borderId="8" xfId="0" applyNumberFormat="1" applyFont="1" applyFill="1" applyBorder="1" applyAlignment="1">
      <alignment horizontal="right" vertical="center" wrapText="1"/>
    </xf>
    <xf numFmtId="0" fontId="13" fillId="8" borderId="5" xfId="0" applyFont="1" applyFill="1" applyBorder="1" applyAlignment="1">
      <alignment horizontal="center" vertical="center" wrapText="1"/>
    </xf>
    <xf numFmtId="214" fontId="14" fillId="8" borderId="5" xfId="0" applyNumberFormat="1" applyFont="1" applyFill="1" applyBorder="1" applyAlignment="1">
      <alignment horizontal="center" vertical="center" wrapText="1"/>
    </xf>
    <xf numFmtId="14" fontId="14" fillId="8" borderId="5" xfId="0" applyNumberFormat="1" applyFont="1" applyFill="1" applyBorder="1" applyAlignment="1">
      <alignment horizontal="center" vertical="center" wrapText="1"/>
    </xf>
    <xf numFmtId="2" fontId="14" fillId="8" borderId="5" xfId="0" applyNumberFormat="1" applyFont="1" applyFill="1" applyBorder="1" applyAlignment="1">
      <alignment horizontal="center" vertical="center" wrapText="1"/>
    </xf>
    <xf numFmtId="4" fontId="14" fillId="8" borderId="5" xfId="0" applyNumberFormat="1" applyFont="1" applyFill="1" applyBorder="1" applyAlignment="1">
      <alignment horizontal="center" vertical="center" wrapText="1"/>
    </xf>
    <xf numFmtId="1" fontId="15" fillId="8" borderId="5" xfId="0" applyNumberFormat="1" applyFont="1" applyFill="1" applyBorder="1" applyAlignment="1">
      <alignment horizontal="center" vertical="center" wrapText="1"/>
    </xf>
    <xf numFmtId="4" fontId="15" fillId="8" borderId="5" xfId="0" applyNumberFormat="1" applyFont="1" applyFill="1" applyBorder="1" applyAlignment="1">
      <alignment horizontal="right" vertical="center" wrapText="1"/>
    </xf>
    <xf numFmtId="10" fontId="15" fillId="8" borderId="5" xfId="0" applyNumberFormat="1" applyFont="1" applyFill="1" applyBorder="1" applyAlignment="1">
      <alignment horizontal="center" vertical="center" wrapText="1"/>
    </xf>
    <xf numFmtId="14" fontId="15" fillId="8" borderId="5" xfId="0" applyNumberFormat="1" applyFont="1" applyFill="1" applyBorder="1" applyAlignment="1">
      <alignment horizontal="center" vertical="center" wrapText="1"/>
    </xf>
    <xf numFmtId="4" fontId="15" fillId="8" borderId="5" xfId="0" applyNumberFormat="1" applyFont="1" applyFill="1" applyBorder="1" applyAlignment="1">
      <alignment horizontal="center" vertical="center" wrapText="1"/>
    </xf>
    <xf numFmtId="4" fontId="15" fillId="8" borderId="8" xfId="0" applyNumberFormat="1" applyFont="1" applyFill="1" applyBorder="1" applyAlignment="1">
      <alignment horizontal="center" vertical="center" wrapText="1"/>
    </xf>
    <xf numFmtId="49" fontId="15" fillId="8" borderId="8" xfId="0" applyNumberFormat="1" applyFont="1" applyFill="1" applyBorder="1" applyAlignment="1">
      <alignment horizontal="center" vertical="center"/>
    </xf>
    <xf numFmtId="1" fontId="15" fillId="8" borderId="8" xfId="0" applyNumberFormat="1" applyFont="1" applyFill="1" applyBorder="1" applyAlignment="1">
      <alignment horizontal="center" vertical="center" wrapText="1"/>
    </xf>
    <xf numFmtId="1" fontId="15" fillId="8" borderId="8" xfId="0" applyNumberFormat="1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4" fontId="15" fillId="8" borderId="5" xfId="0" applyNumberFormat="1" applyFont="1" applyFill="1" applyBorder="1" applyAlignment="1">
      <alignment horizontal="right" vertical="center"/>
    </xf>
    <xf numFmtId="1" fontId="15" fillId="8" borderId="5" xfId="0" applyNumberFormat="1" applyFont="1" applyFill="1" applyBorder="1" applyAlignment="1">
      <alignment horizontal="center" vertical="center"/>
    </xf>
    <xf numFmtId="4" fontId="15" fillId="8" borderId="8" xfId="0" applyNumberFormat="1" applyFont="1" applyFill="1" applyBorder="1" applyAlignment="1">
      <alignment horizontal="right" vertical="center"/>
    </xf>
    <xf numFmtId="2" fontId="15" fillId="8" borderId="8" xfId="0" applyNumberFormat="1" applyFont="1" applyFill="1" applyBorder="1" applyAlignment="1">
      <alignment horizontal="center" vertical="center"/>
    </xf>
    <xf numFmtId="183" fontId="16" fillId="8" borderId="5" xfId="0" applyNumberFormat="1" applyFont="1" applyFill="1" applyBorder="1" applyAlignment="1">
      <alignment horizontal="center" vertical="center" wrapText="1"/>
    </xf>
    <xf numFmtId="1" fontId="16" fillId="8" borderId="5" xfId="0" applyNumberFormat="1" applyFont="1" applyFill="1" applyBorder="1" applyAlignment="1">
      <alignment horizontal="center" vertical="center" wrapText="1"/>
    </xf>
    <xf numFmtId="4" fontId="16" fillId="8" borderId="5" xfId="0" applyNumberFormat="1" applyFont="1" applyFill="1" applyBorder="1" applyAlignment="1">
      <alignment horizontal="right" vertical="center" wrapText="1"/>
    </xf>
    <xf numFmtId="10" fontId="17" fillId="8" borderId="5" xfId="3" applyNumberFormat="1" applyFont="1" applyFill="1" applyBorder="1" applyAlignment="1">
      <alignment vertical="center"/>
    </xf>
    <xf numFmtId="186" fontId="14" fillId="8" borderId="5" xfId="0" applyNumberFormat="1" applyFont="1" applyFill="1" applyBorder="1" applyAlignment="1">
      <alignment horizontal="center" vertical="center"/>
    </xf>
    <xf numFmtId="4" fontId="14" fillId="8" borderId="5" xfId="0" applyNumberFormat="1" applyFont="1" applyFill="1" applyBorder="1" applyAlignment="1">
      <alignment horizontal="right" vertical="center"/>
    </xf>
    <xf numFmtId="0" fontId="14" fillId="8" borderId="11" xfId="0" applyFont="1" applyFill="1" applyBorder="1"/>
    <xf numFmtId="214" fontId="14" fillId="0" borderId="5" xfId="0" applyNumberFormat="1" applyFont="1" applyFill="1" applyBorder="1" applyAlignment="1">
      <alignment horizontal="center" vertical="center" wrapText="1"/>
    </xf>
    <xf numFmtId="49" fontId="15" fillId="8" borderId="5" xfId="0" applyNumberFormat="1" applyFont="1" applyFill="1" applyBorder="1" applyAlignment="1">
      <alignment horizontal="center" vertical="center"/>
    </xf>
    <xf numFmtId="14" fontId="15" fillId="8" borderId="5" xfId="0" applyNumberFormat="1" applyFont="1" applyFill="1" applyBorder="1" applyAlignment="1">
      <alignment horizontal="center" vertical="center"/>
    </xf>
    <xf numFmtId="2" fontId="15" fillId="8" borderId="5" xfId="0" applyNumberFormat="1" applyFont="1" applyFill="1" applyBorder="1" applyAlignment="1">
      <alignment horizontal="center" vertical="center"/>
    </xf>
    <xf numFmtId="0" fontId="14" fillId="8" borderId="5" xfId="0" applyFont="1" applyFill="1" applyBorder="1"/>
    <xf numFmtId="0" fontId="21" fillId="8" borderId="11" xfId="0" applyFont="1" applyFill="1" applyBorder="1" applyAlignment="1">
      <alignment horizontal="center" vertical="center" wrapText="1"/>
    </xf>
    <xf numFmtId="1" fontId="14" fillId="8" borderId="5" xfId="0" applyNumberFormat="1" applyFont="1" applyFill="1" applyBorder="1" applyAlignment="1">
      <alignment horizontal="center" vertical="center" wrapText="1"/>
    </xf>
    <xf numFmtId="0" fontId="15" fillId="8" borderId="5" xfId="0" applyFont="1" applyFill="1" applyBorder="1"/>
    <xf numFmtId="0" fontId="0" fillId="0" borderId="0" xfId="0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183" fontId="19" fillId="2" borderId="5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9" borderId="31" xfId="0" applyFont="1" applyFill="1" applyBorder="1" applyAlignment="1">
      <alignment horizontal="center" vertical="center"/>
    </xf>
    <xf numFmtId="0" fontId="4" fillId="9" borderId="32" xfId="0" applyFont="1" applyFill="1" applyBorder="1" applyAlignment="1">
      <alignment horizontal="center" vertical="center"/>
    </xf>
    <xf numFmtId="0" fontId="4" fillId="9" borderId="33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22" fillId="3" borderId="6" xfId="0" applyFont="1" applyFill="1" applyBorder="1" applyAlignment="1" applyProtection="1">
      <alignment horizontal="center" vertical="center" wrapText="1" shrinkToFit="1"/>
      <protection locked="0"/>
    </xf>
    <xf numFmtId="0" fontId="22" fillId="3" borderId="6" xfId="0" applyFont="1" applyFill="1" applyBorder="1" applyAlignment="1" applyProtection="1">
      <alignment horizontal="center" vertical="center" shrinkToFit="1"/>
      <protection locked="0"/>
    </xf>
    <xf numFmtId="0" fontId="23" fillId="8" borderId="24" xfId="0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23" fillId="8" borderId="17" xfId="0" applyFont="1" applyFill="1" applyBorder="1" applyAlignment="1">
      <alignment horizontal="center" vertical="center" wrapText="1"/>
    </xf>
    <xf numFmtId="0" fontId="20" fillId="4" borderId="27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29" xfId="0" applyFont="1" applyFill="1" applyBorder="1" applyAlignment="1">
      <alignment horizontal="center" vertical="center" wrapText="1"/>
    </xf>
    <xf numFmtId="0" fontId="20" fillId="4" borderId="30" xfId="0" applyFont="1" applyFill="1" applyBorder="1" applyAlignment="1">
      <alignment horizontal="center" vertical="center" wrapText="1"/>
    </xf>
  </cellXfs>
  <cellStyles count="4">
    <cellStyle name="Euro" xfId="1"/>
    <cellStyle name="Βασικό_Φύλλο1" xfId="2"/>
    <cellStyle name="Κανονικό" xfId="0" builtinId="0"/>
    <cellStyle name="Ποσοστό" xfId="3" builtinId="5"/>
  </cellStyles>
  <dxfs count="2"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&#917;&#922;&#932;&#921;&#924;&#919;&#931;&#917;&#921;&#931;-&#913;&#928;&#927;&#929;&#929;&#927;&#934;&#919;&#931;&#917;&#921;&#931;%202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Εκτιμήσεις Πληρωμών 03"/>
      <sheetName val="Εκτιμήσεις Πληρωμών 04"/>
      <sheetName val="Εκτιμήση-Υλοποίηση"/>
      <sheetName val="Εκτιμήση-Υλοποίηση Δράσει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  <pageSetUpPr autoPageBreaks="0"/>
  </sheetPr>
  <dimension ref="A1:K91"/>
  <sheetViews>
    <sheetView tabSelected="1" zoomScaleSheetLayoutView="40" workbookViewId="0">
      <pane xSplit="2" ySplit="4" topLeftCell="C8" activePane="bottomRight" state="frozen"/>
      <selection pane="topRight" activeCell="C1" sqref="C1"/>
      <selection pane="bottomLeft" activeCell="A4" sqref="A4"/>
      <selection pane="bottomRight" sqref="A1:K1"/>
    </sheetView>
  </sheetViews>
  <sheetFormatPr defaultRowHeight="12.75"/>
  <cols>
    <col min="1" max="1" width="5" style="1" customWidth="1"/>
    <col min="2" max="2" width="22.28515625" style="1" customWidth="1"/>
    <col min="3" max="3" width="15.140625" style="1" customWidth="1"/>
    <col min="4" max="4" width="30.28515625" style="36" customWidth="1"/>
    <col min="5" max="5" width="18.85546875" style="2" customWidth="1"/>
    <col min="6" max="6" width="13" style="9" customWidth="1"/>
    <col min="7" max="7" width="22.28515625" style="5" customWidth="1"/>
    <col min="8" max="8" width="11.5703125" style="5" customWidth="1"/>
    <col min="9" max="9" width="17.7109375" style="5" customWidth="1"/>
    <col min="10" max="10" width="17.28515625" style="5" customWidth="1"/>
    <col min="11" max="11" width="10.5703125" style="5" customWidth="1"/>
    <col min="12" max="16384" width="9.140625" style="3"/>
  </cols>
  <sheetData>
    <row r="1" spans="1:11" ht="55.5" customHeight="1" thickBot="1">
      <c r="A1" s="169" t="s">
        <v>502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41.25" customHeight="1">
      <c r="A2" s="181" t="s">
        <v>2</v>
      </c>
      <c r="B2" s="164" t="s">
        <v>16</v>
      </c>
      <c r="C2" s="164" t="s">
        <v>84</v>
      </c>
      <c r="D2" s="164" t="s">
        <v>18</v>
      </c>
      <c r="E2" s="164" t="s">
        <v>10</v>
      </c>
      <c r="F2" s="170" t="s">
        <v>30</v>
      </c>
      <c r="G2" s="171"/>
      <c r="H2" s="176" t="s">
        <v>36</v>
      </c>
      <c r="I2" s="177"/>
      <c r="J2" s="177"/>
      <c r="K2" s="178"/>
    </row>
    <row r="3" spans="1:11" ht="32.25" customHeight="1">
      <c r="A3" s="182"/>
      <c r="B3" s="165"/>
      <c r="C3" s="165"/>
      <c r="D3" s="165"/>
      <c r="E3" s="165"/>
      <c r="F3" s="167" t="s">
        <v>25</v>
      </c>
      <c r="G3" s="167" t="s">
        <v>100</v>
      </c>
      <c r="H3" s="179" t="s">
        <v>37</v>
      </c>
      <c r="I3" s="172" t="s">
        <v>38</v>
      </c>
      <c r="J3" s="174" t="s">
        <v>12</v>
      </c>
      <c r="K3" s="175"/>
    </row>
    <row r="4" spans="1:11" ht="13.5" thickBot="1">
      <c r="A4" s="183"/>
      <c r="B4" s="166"/>
      <c r="C4" s="166"/>
      <c r="D4" s="166"/>
      <c r="E4" s="166"/>
      <c r="F4" s="168"/>
      <c r="G4" s="168"/>
      <c r="H4" s="180"/>
      <c r="I4" s="173"/>
      <c r="J4" s="23" t="s">
        <v>448</v>
      </c>
      <c r="K4" s="24" t="s">
        <v>1</v>
      </c>
    </row>
    <row r="5" spans="1:11" ht="70.900000000000006" customHeight="1">
      <c r="A5" s="73">
        <v>1</v>
      </c>
      <c r="B5" s="34" t="s">
        <v>268</v>
      </c>
      <c r="C5" s="34" t="s">
        <v>276</v>
      </c>
      <c r="D5" s="39"/>
      <c r="E5" s="39"/>
      <c r="F5" s="72" t="s">
        <v>285</v>
      </c>
      <c r="G5" s="35">
        <v>44526.552896990739</v>
      </c>
      <c r="H5" s="54">
        <v>74</v>
      </c>
      <c r="I5" s="99">
        <v>1619091.4</v>
      </c>
      <c r="J5" s="99">
        <v>809545.68</v>
      </c>
      <c r="K5" s="80">
        <v>0.5</v>
      </c>
    </row>
    <row r="6" spans="1:11" ht="28.5">
      <c r="A6" s="37">
        <v>2</v>
      </c>
      <c r="B6" s="34" t="s">
        <v>385</v>
      </c>
      <c r="C6" s="34" t="s">
        <v>394</v>
      </c>
      <c r="D6" s="39"/>
      <c r="E6" s="38"/>
      <c r="F6" s="33" t="s">
        <v>405</v>
      </c>
      <c r="G6" s="35">
        <v>44530.556511840281</v>
      </c>
      <c r="H6" s="47">
        <v>70</v>
      </c>
      <c r="I6" s="48">
        <v>508597.81</v>
      </c>
      <c r="J6" s="48">
        <v>254298.9</v>
      </c>
      <c r="K6" s="49">
        <v>0.5</v>
      </c>
    </row>
    <row r="7" spans="1:11" ht="38.25">
      <c r="A7" s="73">
        <v>3</v>
      </c>
      <c r="B7" s="34" t="s">
        <v>297</v>
      </c>
      <c r="C7" s="34" t="s">
        <v>325</v>
      </c>
      <c r="D7" s="38"/>
      <c r="E7" s="38"/>
      <c r="F7" s="33" t="s">
        <v>311</v>
      </c>
      <c r="G7" s="35">
        <v>44529.549146296296</v>
      </c>
      <c r="H7" s="47">
        <v>69</v>
      </c>
      <c r="I7" s="48">
        <v>1640000</v>
      </c>
      <c r="J7" s="48">
        <v>819999.98</v>
      </c>
      <c r="K7" s="49">
        <v>0.5</v>
      </c>
    </row>
    <row r="8" spans="1:11" ht="76.5">
      <c r="A8" s="37">
        <v>4</v>
      </c>
      <c r="B8" s="34" t="s">
        <v>380</v>
      </c>
      <c r="C8" s="34" t="s">
        <v>389</v>
      </c>
      <c r="D8" s="38"/>
      <c r="E8" s="38"/>
      <c r="F8" s="33" t="s">
        <v>399</v>
      </c>
      <c r="G8" s="35">
        <v>44530.464557407409</v>
      </c>
      <c r="H8" s="47">
        <v>68</v>
      </c>
      <c r="I8" s="48">
        <v>1063078.73</v>
      </c>
      <c r="J8" s="48">
        <v>531539.35</v>
      </c>
      <c r="K8" s="49">
        <v>0.5</v>
      </c>
    </row>
    <row r="9" spans="1:11" ht="38.25">
      <c r="A9" s="73">
        <v>5</v>
      </c>
      <c r="B9" s="34" t="s">
        <v>235</v>
      </c>
      <c r="C9" s="34" t="s">
        <v>247</v>
      </c>
      <c r="D9" s="38" t="s">
        <v>363</v>
      </c>
      <c r="E9" s="38" t="s">
        <v>364</v>
      </c>
      <c r="F9" s="72" t="s">
        <v>240</v>
      </c>
      <c r="G9" s="35">
        <v>44522.664252581017</v>
      </c>
      <c r="H9" s="47">
        <v>66</v>
      </c>
      <c r="I9" s="48">
        <v>2772367.26</v>
      </c>
      <c r="J9" s="48">
        <v>1386183.62</v>
      </c>
      <c r="K9" s="49">
        <v>0.5</v>
      </c>
    </row>
    <row r="10" spans="1:11" ht="38.25">
      <c r="A10" s="37">
        <v>6</v>
      </c>
      <c r="B10" s="34" t="s">
        <v>271</v>
      </c>
      <c r="C10" s="34" t="s">
        <v>279</v>
      </c>
      <c r="D10" s="38" t="s">
        <v>371</v>
      </c>
      <c r="E10" s="38" t="s">
        <v>160</v>
      </c>
      <c r="F10" s="72" t="s">
        <v>288</v>
      </c>
      <c r="G10" s="35">
        <v>44527.510588969904</v>
      </c>
      <c r="H10" s="47">
        <v>66</v>
      </c>
      <c r="I10" s="48">
        <v>146106.45000000001</v>
      </c>
      <c r="J10" s="48">
        <v>73053.22</v>
      </c>
      <c r="K10" s="49">
        <v>0.5</v>
      </c>
    </row>
    <row r="11" spans="1:11" ht="51">
      <c r="A11" s="73">
        <v>7</v>
      </c>
      <c r="B11" s="34" t="s">
        <v>71</v>
      </c>
      <c r="C11" s="34" t="s">
        <v>91</v>
      </c>
      <c r="D11" s="38" t="s">
        <v>155</v>
      </c>
      <c r="E11" s="38" t="s">
        <v>147</v>
      </c>
      <c r="F11" s="72" t="s">
        <v>81</v>
      </c>
      <c r="G11" s="35">
        <v>44483.574798877315</v>
      </c>
      <c r="H11" s="47">
        <v>65</v>
      </c>
      <c r="I11" s="48">
        <v>586682.27</v>
      </c>
      <c r="J11" s="48">
        <v>293341.13</v>
      </c>
      <c r="K11" s="49">
        <v>0.5</v>
      </c>
    </row>
    <row r="12" spans="1:11" ht="114.75">
      <c r="A12" s="37">
        <v>8</v>
      </c>
      <c r="B12" s="34" t="s">
        <v>223</v>
      </c>
      <c r="C12" s="34" t="s">
        <v>226</v>
      </c>
      <c r="D12" s="38" t="s">
        <v>232</v>
      </c>
      <c r="E12" s="38" t="s">
        <v>151</v>
      </c>
      <c r="F12" s="72" t="s">
        <v>229</v>
      </c>
      <c r="G12" s="35">
        <v>44516.505809953705</v>
      </c>
      <c r="H12" s="47">
        <v>65</v>
      </c>
      <c r="I12" s="48">
        <v>140487.41</v>
      </c>
      <c r="J12" s="48">
        <v>70243.7</v>
      </c>
      <c r="K12" s="49">
        <v>0.5</v>
      </c>
    </row>
    <row r="13" spans="1:11" ht="51">
      <c r="A13" s="73">
        <v>9</v>
      </c>
      <c r="B13" s="34" t="s">
        <v>299</v>
      </c>
      <c r="C13" s="34" t="s">
        <v>327</v>
      </c>
      <c r="D13" s="38"/>
      <c r="E13" s="38"/>
      <c r="F13" s="33" t="s">
        <v>315</v>
      </c>
      <c r="G13" s="35">
        <v>44529.667979895836</v>
      </c>
      <c r="H13" s="47">
        <v>65</v>
      </c>
      <c r="I13" s="48">
        <v>941581</v>
      </c>
      <c r="J13" s="48">
        <v>282474.3</v>
      </c>
      <c r="K13" s="49">
        <v>0.3</v>
      </c>
    </row>
    <row r="14" spans="1:11" ht="28.5">
      <c r="A14" s="37">
        <v>10</v>
      </c>
      <c r="B14" s="34" t="s">
        <v>304</v>
      </c>
      <c r="C14" s="34" t="s">
        <v>332</v>
      </c>
      <c r="D14" s="38"/>
      <c r="E14" s="38"/>
      <c r="F14" s="33" t="s">
        <v>320</v>
      </c>
      <c r="G14" s="35">
        <v>44529.898965081018</v>
      </c>
      <c r="H14" s="47">
        <v>65</v>
      </c>
      <c r="I14" s="48">
        <v>39602.82</v>
      </c>
      <c r="J14" s="48">
        <v>19801.41</v>
      </c>
      <c r="K14" s="49">
        <v>0.5</v>
      </c>
    </row>
    <row r="15" spans="1:11" ht="28.5">
      <c r="A15" s="73">
        <v>11</v>
      </c>
      <c r="B15" s="34" t="s">
        <v>382</v>
      </c>
      <c r="C15" s="34" t="s">
        <v>391</v>
      </c>
      <c r="D15" s="38"/>
      <c r="E15" s="38"/>
      <c r="F15" s="33" t="s">
        <v>401</v>
      </c>
      <c r="G15" s="35">
        <v>44530.522604594909</v>
      </c>
      <c r="H15" s="47">
        <v>65</v>
      </c>
      <c r="I15" s="48">
        <v>396451.55</v>
      </c>
      <c r="J15" s="48">
        <v>198225.78</v>
      </c>
      <c r="K15" s="49">
        <v>0.5</v>
      </c>
    </row>
    <row r="16" spans="1:11" ht="51">
      <c r="A16" s="37">
        <v>12</v>
      </c>
      <c r="B16" s="34" t="s">
        <v>193</v>
      </c>
      <c r="C16" s="34" t="s">
        <v>198</v>
      </c>
      <c r="D16" s="38" t="s">
        <v>206</v>
      </c>
      <c r="E16" s="38" t="s">
        <v>147</v>
      </c>
      <c r="F16" s="72" t="s">
        <v>203</v>
      </c>
      <c r="G16" s="35">
        <v>44501.703530555555</v>
      </c>
      <c r="H16" s="47">
        <v>64</v>
      </c>
      <c r="I16" s="48">
        <v>420319.88</v>
      </c>
      <c r="J16" s="48">
        <v>210159.92</v>
      </c>
      <c r="K16" s="49">
        <v>0.5</v>
      </c>
    </row>
    <row r="17" spans="1:11" s="20" customFormat="1" ht="51">
      <c r="A17" s="73">
        <v>13</v>
      </c>
      <c r="B17" s="34" t="s">
        <v>68</v>
      </c>
      <c r="C17" s="34" t="s">
        <v>88</v>
      </c>
      <c r="D17" s="38" t="s">
        <v>150</v>
      </c>
      <c r="E17" s="38" t="s">
        <v>151</v>
      </c>
      <c r="F17" s="72" t="s">
        <v>78</v>
      </c>
      <c r="G17" s="35">
        <v>44482.429155706021</v>
      </c>
      <c r="H17" s="47">
        <v>63</v>
      </c>
      <c r="I17" s="48">
        <v>52697.8</v>
      </c>
      <c r="J17" s="48">
        <v>26348.880000000001</v>
      </c>
      <c r="K17" s="49">
        <v>0.5</v>
      </c>
    </row>
    <row r="18" spans="1:11" ht="51">
      <c r="A18" s="37">
        <v>14</v>
      </c>
      <c r="B18" s="34" t="s">
        <v>233</v>
      </c>
      <c r="C18" s="34" t="s">
        <v>245</v>
      </c>
      <c r="D18" s="38" t="s">
        <v>265</v>
      </c>
      <c r="E18" s="38" t="s">
        <v>209</v>
      </c>
      <c r="F18" s="72" t="s">
        <v>238</v>
      </c>
      <c r="G18" s="35">
        <v>44518.829377696762</v>
      </c>
      <c r="H18" s="47">
        <v>63</v>
      </c>
      <c r="I18" s="48">
        <v>90946.2</v>
      </c>
      <c r="J18" s="48">
        <v>45473.1</v>
      </c>
      <c r="K18" s="49">
        <v>0.5</v>
      </c>
    </row>
    <row r="19" spans="1:11" ht="58.15" customHeight="1">
      <c r="A19" s="73">
        <v>15</v>
      </c>
      <c r="B19" s="34" t="s">
        <v>267</v>
      </c>
      <c r="C19" s="34" t="s">
        <v>275</v>
      </c>
      <c r="D19" s="38"/>
      <c r="E19" s="38"/>
      <c r="F19" s="72" t="s">
        <v>284</v>
      </c>
      <c r="G19" s="35">
        <v>44526.485377928242</v>
      </c>
      <c r="H19" s="47">
        <v>63</v>
      </c>
      <c r="I19" s="48">
        <v>558399.84</v>
      </c>
      <c r="J19" s="48">
        <v>279199.92</v>
      </c>
      <c r="K19" s="49">
        <v>0.5</v>
      </c>
    </row>
    <row r="20" spans="1:11" ht="63.6" customHeight="1">
      <c r="A20" s="37">
        <v>16</v>
      </c>
      <c r="B20" s="34" t="s">
        <v>296</v>
      </c>
      <c r="C20" s="34" t="s">
        <v>324</v>
      </c>
      <c r="D20" s="38"/>
      <c r="E20" s="38"/>
      <c r="F20" s="33" t="s">
        <v>309</v>
      </c>
      <c r="G20" s="35">
        <v>44529.494209143515</v>
      </c>
      <c r="H20" s="47">
        <v>63</v>
      </c>
      <c r="I20" s="48">
        <v>277654.06</v>
      </c>
      <c r="J20" s="48">
        <v>138827.03</v>
      </c>
      <c r="K20" s="49">
        <v>0.5</v>
      </c>
    </row>
    <row r="21" spans="1:11" ht="28.5">
      <c r="A21" s="73">
        <v>17</v>
      </c>
      <c r="B21" s="34" t="s">
        <v>302</v>
      </c>
      <c r="C21" s="34" t="s">
        <v>330</v>
      </c>
      <c r="D21" s="38"/>
      <c r="E21" s="38"/>
      <c r="F21" s="33" t="s">
        <v>318</v>
      </c>
      <c r="G21" s="35">
        <v>44529.871493668979</v>
      </c>
      <c r="H21" s="47">
        <v>63</v>
      </c>
      <c r="I21" s="48">
        <v>700193.03</v>
      </c>
      <c r="J21" s="48">
        <v>350096.49</v>
      </c>
      <c r="K21" s="49">
        <v>0.5</v>
      </c>
    </row>
    <row r="22" spans="1:11" ht="44.45" customHeight="1">
      <c r="A22" s="37">
        <v>18</v>
      </c>
      <c r="B22" s="34" t="s">
        <v>383</v>
      </c>
      <c r="C22" s="34" t="s">
        <v>392</v>
      </c>
      <c r="D22" s="38"/>
      <c r="E22" s="38"/>
      <c r="F22" s="33" t="s">
        <v>402</v>
      </c>
      <c r="G22" s="35">
        <v>44530.541139814814</v>
      </c>
      <c r="H22" s="47">
        <v>63</v>
      </c>
      <c r="I22" s="48">
        <v>770919.24</v>
      </c>
      <c r="J22" s="48">
        <v>385459.61</v>
      </c>
      <c r="K22" s="49">
        <v>0.5</v>
      </c>
    </row>
    <row r="23" spans="1:11" ht="28.5">
      <c r="A23" s="73">
        <v>19</v>
      </c>
      <c r="B23" s="34" t="s">
        <v>383</v>
      </c>
      <c r="C23" s="34" t="s">
        <v>392</v>
      </c>
      <c r="D23" s="38"/>
      <c r="E23" s="38"/>
      <c r="F23" s="33" t="s">
        <v>403</v>
      </c>
      <c r="G23" s="35">
        <v>44530.542525960649</v>
      </c>
      <c r="H23" s="47">
        <v>63</v>
      </c>
      <c r="I23" s="48">
        <v>406377.06</v>
      </c>
      <c r="J23" s="48">
        <v>203188.52</v>
      </c>
      <c r="K23" s="49">
        <v>0.5</v>
      </c>
    </row>
    <row r="24" spans="1:11" s="20" customFormat="1" ht="28.5">
      <c r="A24" s="37">
        <v>20</v>
      </c>
      <c r="B24" s="34" t="s">
        <v>386</v>
      </c>
      <c r="C24" s="34" t="s">
        <v>395</v>
      </c>
      <c r="D24" s="38"/>
      <c r="E24" s="38"/>
      <c r="F24" s="33" t="s">
        <v>413</v>
      </c>
      <c r="G24" s="35">
        <v>44530.567531446759</v>
      </c>
      <c r="H24" s="47">
        <v>63</v>
      </c>
      <c r="I24" s="48">
        <v>1265927.94</v>
      </c>
      <c r="J24" s="48">
        <v>379778.38</v>
      </c>
      <c r="K24" s="49">
        <v>0.3</v>
      </c>
    </row>
    <row r="25" spans="1:11" ht="38.25">
      <c r="A25" s="73">
        <v>21</v>
      </c>
      <c r="B25" s="34" t="s">
        <v>191</v>
      </c>
      <c r="C25" s="34" t="s">
        <v>196</v>
      </c>
      <c r="D25" s="38" t="s">
        <v>208</v>
      </c>
      <c r="E25" s="38" t="s">
        <v>147</v>
      </c>
      <c r="F25" s="72" t="s">
        <v>201</v>
      </c>
      <c r="G25" s="35">
        <v>44496.436470601853</v>
      </c>
      <c r="H25" s="47">
        <v>62</v>
      </c>
      <c r="I25" s="48">
        <v>516978.1</v>
      </c>
      <c r="J25" s="48">
        <v>258489.03</v>
      </c>
      <c r="K25" s="49">
        <v>0.5</v>
      </c>
    </row>
    <row r="26" spans="1:11" ht="63.75">
      <c r="A26" s="37">
        <v>22</v>
      </c>
      <c r="B26" s="34" t="s">
        <v>65</v>
      </c>
      <c r="C26" s="34" t="s">
        <v>86</v>
      </c>
      <c r="D26" s="38" t="s">
        <v>146</v>
      </c>
      <c r="E26" s="38" t="s">
        <v>147</v>
      </c>
      <c r="F26" s="72" t="s">
        <v>75</v>
      </c>
      <c r="G26" s="35">
        <v>44480.530533564815</v>
      </c>
      <c r="H26" s="47">
        <v>61</v>
      </c>
      <c r="I26" s="48">
        <v>392977.89</v>
      </c>
      <c r="J26" s="48">
        <v>196488.94</v>
      </c>
      <c r="K26" s="49">
        <v>0.5</v>
      </c>
    </row>
    <row r="27" spans="1:11" ht="51">
      <c r="A27" s="73">
        <v>23</v>
      </c>
      <c r="B27" s="34" t="s">
        <v>66</v>
      </c>
      <c r="C27" s="34" t="s">
        <v>87</v>
      </c>
      <c r="D27" s="38" t="s">
        <v>148</v>
      </c>
      <c r="E27" s="38" t="s">
        <v>149</v>
      </c>
      <c r="F27" s="72" t="s">
        <v>76</v>
      </c>
      <c r="G27" s="35">
        <v>44482.425405358794</v>
      </c>
      <c r="H27" s="47">
        <v>61</v>
      </c>
      <c r="I27" s="48">
        <v>177244.66</v>
      </c>
      <c r="J27" s="48">
        <v>88622.33</v>
      </c>
      <c r="K27" s="49">
        <v>0.5</v>
      </c>
    </row>
    <row r="28" spans="1:11" ht="38.25">
      <c r="A28" s="37">
        <v>24</v>
      </c>
      <c r="B28" s="34" t="s">
        <v>500</v>
      </c>
      <c r="C28" s="162" t="s">
        <v>501</v>
      </c>
      <c r="D28" s="38"/>
      <c r="E28" s="38"/>
      <c r="F28" s="33" t="s">
        <v>310</v>
      </c>
      <c r="G28" s="35">
        <v>44529.546254247682</v>
      </c>
      <c r="H28" s="47">
        <v>61</v>
      </c>
      <c r="I28" s="48">
        <v>1042995.07</v>
      </c>
      <c r="J28" s="48">
        <v>312898.51</v>
      </c>
      <c r="K28" s="49">
        <v>0.3</v>
      </c>
    </row>
    <row r="29" spans="1:11" ht="63.75">
      <c r="A29" s="73">
        <v>25</v>
      </c>
      <c r="B29" s="34" t="s">
        <v>306</v>
      </c>
      <c r="C29" s="34" t="s">
        <v>334</v>
      </c>
      <c r="D29" s="38"/>
      <c r="E29" s="38"/>
      <c r="F29" s="33" t="s">
        <v>322</v>
      </c>
      <c r="G29" s="35">
        <v>44530.376157870371</v>
      </c>
      <c r="H29" s="47">
        <v>61</v>
      </c>
      <c r="I29" s="48">
        <v>160886.16</v>
      </c>
      <c r="J29" s="48">
        <v>96531.69</v>
      </c>
      <c r="K29" s="49">
        <v>0.6</v>
      </c>
    </row>
    <row r="30" spans="1:11" ht="63.75">
      <c r="A30" s="37">
        <v>26</v>
      </c>
      <c r="B30" s="34" t="s">
        <v>305</v>
      </c>
      <c r="C30" s="34" t="s">
        <v>333</v>
      </c>
      <c r="D30" s="38"/>
      <c r="E30" s="38"/>
      <c r="F30" s="33" t="s">
        <v>321</v>
      </c>
      <c r="G30" s="35">
        <v>44529.981461111114</v>
      </c>
      <c r="H30" s="47">
        <v>60</v>
      </c>
      <c r="I30" s="48">
        <v>1091298.02</v>
      </c>
      <c r="J30" s="48">
        <v>545649</v>
      </c>
      <c r="K30" s="49">
        <v>0.5</v>
      </c>
    </row>
    <row r="31" spans="1:11" ht="38.25">
      <c r="A31" s="73">
        <v>27</v>
      </c>
      <c r="B31" s="34" t="s">
        <v>500</v>
      </c>
      <c r="C31" s="162" t="s">
        <v>501</v>
      </c>
      <c r="D31" s="38"/>
      <c r="E31" s="38"/>
      <c r="F31" s="33" t="s">
        <v>313</v>
      </c>
      <c r="G31" s="35">
        <v>44529.624224421299</v>
      </c>
      <c r="H31" s="47">
        <v>59</v>
      </c>
      <c r="I31" s="48">
        <v>541709.85</v>
      </c>
      <c r="J31" s="48">
        <v>162512.95000000001</v>
      </c>
      <c r="K31" s="49">
        <v>0.3</v>
      </c>
    </row>
    <row r="32" spans="1:11" ht="38.25">
      <c r="A32" s="37">
        <v>28</v>
      </c>
      <c r="B32" s="34" t="s">
        <v>500</v>
      </c>
      <c r="C32" s="162" t="s">
        <v>501</v>
      </c>
      <c r="D32" s="38"/>
      <c r="E32" s="38"/>
      <c r="F32" s="33" t="s">
        <v>314</v>
      </c>
      <c r="G32" s="35">
        <v>44529.642059293983</v>
      </c>
      <c r="H32" s="47">
        <v>59</v>
      </c>
      <c r="I32" s="48">
        <v>1037033.09</v>
      </c>
      <c r="J32" s="48">
        <v>311109.92</v>
      </c>
      <c r="K32" s="49">
        <v>0.3</v>
      </c>
    </row>
    <row r="33" spans="1:11" ht="51">
      <c r="A33" s="73">
        <v>29</v>
      </c>
      <c r="B33" s="34" t="s">
        <v>378</v>
      </c>
      <c r="C33" s="34" t="s">
        <v>387</v>
      </c>
      <c r="D33" s="38"/>
      <c r="E33" s="38"/>
      <c r="F33" s="114" t="s">
        <v>396</v>
      </c>
      <c r="G33" s="35">
        <v>44530.406979317129</v>
      </c>
      <c r="H33" s="47">
        <v>59</v>
      </c>
      <c r="I33" s="48">
        <v>115093.56</v>
      </c>
      <c r="J33" s="48">
        <v>69056.13</v>
      </c>
      <c r="K33" s="49">
        <v>0.6</v>
      </c>
    </row>
    <row r="34" spans="1:11" ht="143.44999999999999" customHeight="1">
      <c r="A34" s="37">
        <v>30</v>
      </c>
      <c r="B34" s="34" t="s">
        <v>386</v>
      </c>
      <c r="C34" s="34" t="s">
        <v>395</v>
      </c>
      <c r="D34" s="38"/>
      <c r="E34" s="38"/>
      <c r="F34" s="33" t="s">
        <v>412</v>
      </c>
      <c r="G34" s="35">
        <v>44530.566809340278</v>
      </c>
      <c r="H34" s="47">
        <v>59</v>
      </c>
      <c r="I34" s="48">
        <v>1655965.48</v>
      </c>
      <c r="J34" s="48">
        <v>496789.63</v>
      </c>
      <c r="K34" s="49">
        <v>0.3</v>
      </c>
    </row>
    <row r="35" spans="1:11" ht="28.5">
      <c r="A35" s="73">
        <v>31</v>
      </c>
      <c r="B35" s="34" t="s">
        <v>386</v>
      </c>
      <c r="C35" s="34" t="s">
        <v>395</v>
      </c>
      <c r="D35" s="38"/>
      <c r="E35" s="38"/>
      <c r="F35" s="33" t="s">
        <v>414</v>
      </c>
      <c r="G35" s="35">
        <v>44530.569140046297</v>
      </c>
      <c r="H35" s="47">
        <v>59</v>
      </c>
      <c r="I35" s="48">
        <v>772457.61</v>
      </c>
      <c r="J35" s="48">
        <v>231737.27</v>
      </c>
      <c r="K35" s="49">
        <v>0.3</v>
      </c>
    </row>
    <row r="36" spans="1:11" ht="51">
      <c r="A36" s="37">
        <v>32</v>
      </c>
      <c r="B36" s="34" t="s">
        <v>67</v>
      </c>
      <c r="C36" s="34" t="s">
        <v>87</v>
      </c>
      <c r="D36" s="38" t="s">
        <v>150</v>
      </c>
      <c r="E36" s="38" t="s">
        <v>149</v>
      </c>
      <c r="F36" s="72" t="s">
        <v>77</v>
      </c>
      <c r="G36" s="35">
        <v>44482.42762091435</v>
      </c>
      <c r="H36" s="47">
        <v>58</v>
      </c>
      <c r="I36" s="48">
        <v>315046.42</v>
      </c>
      <c r="J36" s="48">
        <v>157523.21</v>
      </c>
      <c r="K36" s="49">
        <v>0.5</v>
      </c>
    </row>
    <row r="37" spans="1:11" s="20" customFormat="1" ht="38.25">
      <c r="A37" s="73">
        <v>33</v>
      </c>
      <c r="B37" s="34" t="s">
        <v>295</v>
      </c>
      <c r="C37" s="34" t="s">
        <v>323</v>
      </c>
      <c r="D37" s="38"/>
      <c r="E37" s="38"/>
      <c r="F37" s="33" t="s">
        <v>307</v>
      </c>
      <c r="G37" s="35">
        <v>44529.409065046297</v>
      </c>
      <c r="H37" s="47">
        <v>58</v>
      </c>
      <c r="I37" s="48">
        <v>232837</v>
      </c>
      <c r="J37" s="48">
        <v>116418.5</v>
      </c>
      <c r="K37" s="49">
        <v>0.5</v>
      </c>
    </row>
    <row r="38" spans="1:11" ht="28.5">
      <c r="A38" s="37">
        <v>34</v>
      </c>
      <c r="B38" s="34" t="s">
        <v>381</v>
      </c>
      <c r="C38" s="34" t="s">
        <v>390</v>
      </c>
      <c r="D38" s="38"/>
      <c r="E38" s="38"/>
      <c r="F38" s="33" t="s">
        <v>400</v>
      </c>
      <c r="G38" s="35">
        <v>44530.484100810187</v>
      </c>
      <c r="H38" s="47">
        <v>58</v>
      </c>
      <c r="I38" s="48">
        <v>312446.8</v>
      </c>
      <c r="J38" s="48">
        <v>156223.38</v>
      </c>
      <c r="K38" s="49">
        <v>0.5</v>
      </c>
    </row>
    <row r="39" spans="1:11" ht="38.25">
      <c r="A39" s="73">
        <v>35</v>
      </c>
      <c r="B39" s="34" t="s">
        <v>69</v>
      </c>
      <c r="C39" s="34" t="s">
        <v>89</v>
      </c>
      <c r="D39" s="38" t="s">
        <v>150</v>
      </c>
      <c r="E39" s="38" t="s">
        <v>154</v>
      </c>
      <c r="F39" s="72" t="s">
        <v>79</v>
      </c>
      <c r="G39" s="35">
        <v>44482.461309456019</v>
      </c>
      <c r="H39" s="47">
        <v>57</v>
      </c>
      <c r="I39" s="48">
        <v>1537333.5</v>
      </c>
      <c r="J39" s="48">
        <v>461200.04</v>
      </c>
      <c r="K39" s="49">
        <v>0.3</v>
      </c>
    </row>
    <row r="40" spans="1:11" ht="63.75">
      <c r="A40" s="37">
        <v>36</v>
      </c>
      <c r="B40" s="34" t="s">
        <v>222</v>
      </c>
      <c r="C40" s="34" t="s">
        <v>225</v>
      </c>
      <c r="D40" s="38" t="s">
        <v>231</v>
      </c>
      <c r="E40" s="38" t="s">
        <v>151</v>
      </c>
      <c r="F40" s="72" t="s">
        <v>228</v>
      </c>
      <c r="G40" s="35">
        <v>44516.475417361115</v>
      </c>
      <c r="H40" s="47">
        <v>57</v>
      </c>
      <c r="I40" s="48">
        <v>67799.14</v>
      </c>
      <c r="J40" s="48">
        <v>40679.46</v>
      </c>
      <c r="K40" s="49">
        <v>0.6</v>
      </c>
    </row>
    <row r="41" spans="1:11" ht="102">
      <c r="A41" s="73">
        <v>37</v>
      </c>
      <c r="B41" s="34" t="s">
        <v>379</v>
      </c>
      <c r="C41" s="34" t="s">
        <v>388</v>
      </c>
      <c r="D41" s="38"/>
      <c r="E41" s="38"/>
      <c r="F41" s="33" t="s">
        <v>398</v>
      </c>
      <c r="G41" s="35">
        <v>44530.439001041668</v>
      </c>
      <c r="H41" s="47">
        <v>57</v>
      </c>
      <c r="I41" s="48">
        <v>245204</v>
      </c>
      <c r="J41" s="48">
        <v>122602</v>
      </c>
      <c r="K41" s="49">
        <v>0.5</v>
      </c>
    </row>
    <row r="42" spans="1:11" ht="51">
      <c r="A42" s="37">
        <v>38</v>
      </c>
      <c r="B42" s="34" t="s">
        <v>72</v>
      </c>
      <c r="C42" s="34" t="s">
        <v>92</v>
      </c>
      <c r="D42" s="38" t="s">
        <v>157</v>
      </c>
      <c r="E42" s="38" t="s">
        <v>158</v>
      </c>
      <c r="F42" s="72" t="s">
        <v>82</v>
      </c>
      <c r="G42" s="35">
        <v>44483.575209641203</v>
      </c>
      <c r="H42" s="47">
        <v>56</v>
      </c>
      <c r="I42" s="48">
        <v>1552930.39</v>
      </c>
      <c r="J42" s="48">
        <v>776465.18</v>
      </c>
      <c r="K42" s="49">
        <v>0.5</v>
      </c>
    </row>
    <row r="43" spans="1:11" ht="76.5">
      <c r="A43" s="73">
        <v>39</v>
      </c>
      <c r="B43" s="34" t="s">
        <v>221</v>
      </c>
      <c r="C43" s="34" t="s">
        <v>224</v>
      </c>
      <c r="D43" s="38" t="s">
        <v>230</v>
      </c>
      <c r="E43" s="38" t="s">
        <v>151</v>
      </c>
      <c r="F43" s="72" t="s">
        <v>227</v>
      </c>
      <c r="G43" s="35">
        <v>44510.518501770835</v>
      </c>
      <c r="H43" s="47">
        <v>56</v>
      </c>
      <c r="I43" s="48">
        <v>57679.46</v>
      </c>
      <c r="J43" s="48">
        <v>34607.660000000003</v>
      </c>
      <c r="K43" s="49">
        <v>0.6</v>
      </c>
    </row>
    <row r="44" spans="1:11" ht="140.25">
      <c r="A44" s="37">
        <v>40</v>
      </c>
      <c r="B44" s="34" t="s">
        <v>266</v>
      </c>
      <c r="C44" s="34" t="s">
        <v>274</v>
      </c>
      <c r="D44" s="38" t="s">
        <v>366</v>
      </c>
      <c r="E44" s="38" t="s">
        <v>149</v>
      </c>
      <c r="F44" s="72" t="s">
        <v>282</v>
      </c>
      <c r="G44" s="35">
        <v>44524.523395949072</v>
      </c>
      <c r="H44" s="47">
        <v>56</v>
      </c>
      <c r="I44" s="48">
        <v>641550.79</v>
      </c>
      <c r="J44" s="48">
        <v>320775.39</v>
      </c>
      <c r="K44" s="49">
        <v>0.5</v>
      </c>
    </row>
    <row r="45" spans="1:11" ht="30">
      <c r="A45" s="73">
        <v>41</v>
      </c>
      <c r="B45" s="34" t="s">
        <v>273</v>
      </c>
      <c r="C45" s="163" t="s">
        <v>281</v>
      </c>
      <c r="D45" s="38"/>
      <c r="E45" s="38"/>
      <c r="F45" s="72" t="s">
        <v>290</v>
      </c>
      <c r="G45" s="35">
        <v>44527.797776354164</v>
      </c>
      <c r="H45" s="47">
        <v>56</v>
      </c>
      <c r="I45" s="48">
        <v>25231</v>
      </c>
      <c r="J45" s="48">
        <v>12615.5</v>
      </c>
      <c r="K45" s="49">
        <v>0.5</v>
      </c>
    </row>
    <row r="46" spans="1:11" ht="51">
      <c r="A46" s="37">
        <v>42</v>
      </c>
      <c r="B46" s="34" t="s">
        <v>70</v>
      </c>
      <c r="C46" s="34" t="s">
        <v>90</v>
      </c>
      <c r="D46" s="38" t="s">
        <v>153</v>
      </c>
      <c r="E46" s="38" t="s">
        <v>151</v>
      </c>
      <c r="F46" s="72" t="s">
        <v>80</v>
      </c>
      <c r="G46" s="35">
        <v>44482.626248032408</v>
      </c>
      <c r="H46" s="47">
        <v>55</v>
      </c>
      <c r="I46" s="48">
        <v>224809.78</v>
      </c>
      <c r="J46" s="48">
        <v>112404.89</v>
      </c>
      <c r="K46" s="49">
        <v>0.5</v>
      </c>
    </row>
    <row r="47" spans="1:11" ht="63.75">
      <c r="A47" s="73">
        <v>43</v>
      </c>
      <c r="B47" s="34" t="s">
        <v>195</v>
      </c>
      <c r="C47" s="163" t="s">
        <v>200</v>
      </c>
      <c r="D47" s="38" t="s">
        <v>212</v>
      </c>
      <c r="E47" s="38" t="s">
        <v>151</v>
      </c>
      <c r="F47" s="72" t="s">
        <v>205</v>
      </c>
      <c r="G47" s="35">
        <v>44503.565191435184</v>
      </c>
      <c r="H47" s="47">
        <v>55</v>
      </c>
      <c r="I47" s="48">
        <v>49539.91</v>
      </c>
      <c r="J47" s="48">
        <v>29723.94</v>
      </c>
      <c r="K47" s="49">
        <v>0.6</v>
      </c>
    </row>
    <row r="48" spans="1:11" ht="63.75">
      <c r="A48" s="37">
        <v>44</v>
      </c>
      <c r="B48" s="34" t="s">
        <v>213</v>
      </c>
      <c r="C48" s="34" t="s">
        <v>214</v>
      </c>
      <c r="D48" s="38" t="s">
        <v>220</v>
      </c>
      <c r="E48" s="38" t="s">
        <v>151</v>
      </c>
      <c r="F48" s="72" t="s">
        <v>215</v>
      </c>
      <c r="G48" s="35">
        <v>44508.519827743054</v>
      </c>
      <c r="H48" s="47">
        <v>55</v>
      </c>
      <c r="I48" s="48">
        <v>50660.49</v>
      </c>
      <c r="J48" s="48">
        <v>30396.29</v>
      </c>
      <c r="K48" s="49">
        <v>0.6</v>
      </c>
    </row>
    <row r="49" spans="1:11" ht="28.5">
      <c r="A49" s="73">
        <v>45</v>
      </c>
      <c r="B49" s="34" t="s">
        <v>386</v>
      </c>
      <c r="C49" s="34" t="s">
        <v>395</v>
      </c>
      <c r="D49" s="38"/>
      <c r="E49" s="38"/>
      <c r="F49" s="33" t="s">
        <v>409</v>
      </c>
      <c r="G49" s="35">
        <v>44530.564835567129</v>
      </c>
      <c r="H49" s="47">
        <v>55</v>
      </c>
      <c r="I49" s="48">
        <v>2389785.2999999998</v>
      </c>
      <c r="J49" s="48">
        <v>716935.59</v>
      </c>
      <c r="K49" s="49">
        <v>0.3</v>
      </c>
    </row>
    <row r="50" spans="1:11" ht="28.5">
      <c r="A50" s="37">
        <v>46</v>
      </c>
      <c r="B50" s="34" t="s">
        <v>386</v>
      </c>
      <c r="C50" s="163" t="s">
        <v>395</v>
      </c>
      <c r="D50" s="38"/>
      <c r="E50" s="38"/>
      <c r="F50" s="33" t="s">
        <v>410</v>
      </c>
      <c r="G50" s="35">
        <v>44530.565499618053</v>
      </c>
      <c r="H50" s="47">
        <v>55</v>
      </c>
      <c r="I50" s="48">
        <v>1999586.66</v>
      </c>
      <c r="J50" s="48">
        <v>599875.99</v>
      </c>
      <c r="K50" s="49">
        <v>0.3</v>
      </c>
    </row>
    <row r="51" spans="1:11" ht="38.25">
      <c r="A51" s="73">
        <v>47</v>
      </c>
      <c r="B51" s="34" t="s">
        <v>269</v>
      </c>
      <c r="C51" s="163" t="s">
        <v>277</v>
      </c>
      <c r="D51" s="38"/>
      <c r="E51" s="38"/>
      <c r="F51" s="72" t="s">
        <v>286</v>
      </c>
      <c r="G51" s="35">
        <v>44526.574628090275</v>
      </c>
      <c r="H51" s="47">
        <v>54</v>
      </c>
      <c r="I51" s="48">
        <v>265783.2</v>
      </c>
      <c r="J51" s="48">
        <v>132891.59</v>
      </c>
      <c r="K51" s="49">
        <v>0.5</v>
      </c>
    </row>
    <row r="52" spans="1:11" ht="38.25">
      <c r="A52" s="37">
        <v>48</v>
      </c>
      <c r="B52" s="34" t="s">
        <v>500</v>
      </c>
      <c r="C52" s="162" t="s">
        <v>501</v>
      </c>
      <c r="D52" s="38"/>
      <c r="E52" s="38"/>
      <c r="F52" s="33" t="s">
        <v>308</v>
      </c>
      <c r="G52" s="35">
        <v>44529.453591238424</v>
      </c>
      <c r="H52" s="47">
        <v>54</v>
      </c>
      <c r="I52" s="48">
        <v>579990.4</v>
      </c>
      <c r="J52" s="48">
        <v>173997.12</v>
      </c>
      <c r="K52" s="49">
        <v>0.3</v>
      </c>
    </row>
    <row r="53" spans="1:11" ht="63.75">
      <c r="A53" s="73">
        <v>49</v>
      </c>
      <c r="B53" s="34" t="s">
        <v>300</v>
      </c>
      <c r="C53" s="34" t="s">
        <v>328</v>
      </c>
      <c r="D53" s="38"/>
      <c r="E53" s="38"/>
      <c r="F53" s="33" t="s">
        <v>316</v>
      </c>
      <c r="G53" s="35">
        <v>44529.720383449072</v>
      </c>
      <c r="H53" s="47">
        <v>54</v>
      </c>
      <c r="I53" s="48">
        <v>150411.6</v>
      </c>
      <c r="J53" s="48">
        <v>90246.94</v>
      </c>
      <c r="K53" s="49">
        <v>0.6</v>
      </c>
    </row>
    <row r="54" spans="1:11" ht="28.5">
      <c r="A54" s="37">
        <v>50</v>
      </c>
      <c r="B54" s="34" t="s">
        <v>386</v>
      </c>
      <c r="C54" s="34" t="s">
        <v>395</v>
      </c>
      <c r="D54" s="38"/>
      <c r="E54" s="38"/>
      <c r="F54" s="33" t="s">
        <v>406</v>
      </c>
      <c r="G54" s="35">
        <v>44530.557285381947</v>
      </c>
      <c r="H54" s="47">
        <v>54</v>
      </c>
      <c r="I54" s="48">
        <v>937541.47</v>
      </c>
      <c r="J54" s="48">
        <v>281262.43</v>
      </c>
      <c r="K54" s="49">
        <v>0.3</v>
      </c>
    </row>
    <row r="55" spans="1:11" ht="51">
      <c r="A55" s="73">
        <v>51</v>
      </c>
      <c r="B55" s="34" t="s">
        <v>384</v>
      </c>
      <c r="C55" s="34" t="s">
        <v>393</v>
      </c>
      <c r="D55" s="38"/>
      <c r="E55" s="38"/>
      <c r="F55" s="33" t="s">
        <v>404</v>
      </c>
      <c r="G55" s="35">
        <v>44530.55174988426</v>
      </c>
      <c r="H55" s="47">
        <v>53</v>
      </c>
      <c r="I55" s="48">
        <v>499512.96</v>
      </c>
      <c r="J55" s="48">
        <v>249756.46</v>
      </c>
      <c r="K55" s="49">
        <v>0.5</v>
      </c>
    </row>
    <row r="56" spans="1:11" ht="51">
      <c r="A56" s="37">
        <v>52</v>
      </c>
      <c r="B56" s="34" t="s">
        <v>301</v>
      </c>
      <c r="C56" s="34" t="s">
        <v>329</v>
      </c>
      <c r="D56" s="38"/>
      <c r="E56" s="38"/>
      <c r="F56" s="33" t="s">
        <v>317</v>
      </c>
      <c r="G56" s="35">
        <v>44529.741411493058</v>
      </c>
      <c r="H56" s="47">
        <v>52</v>
      </c>
      <c r="I56" s="48">
        <v>1933565.55</v>
      </c>
      <c r="J56" s="48">
        <v>1643530.7</v>
      </c>
      <c r="K56" s="49">
        <v>0.85</v>
      </c>
    </row>
    <row r="57" spans="1:11" ht="140.25">
      <c r="A57" s="73">
        <v>53</v>
      </c>
      <c r="B57" s="34" t="s">
        <v>237</v>
      </c>
      <c r="C57" s="34" t="s">
        <v>249</v>
      </c>
      <c r="D57" s="38" t="s">
        <v>362</v>
      </c>
      <c r="E57" s="38" t="s">
        <v>175</v>
      </c>
      <c r="F57" s="72" t="s">
        <v>244</v>
      </c>
      <c r="G57" s="35">
        <v>44524.288846030089</v>
      </c>
      <c r="H57" s="47">
        <v>51</v>
      </c>
      <c r="I57" s="48">
        <v>2800000</v>
      </c>
      <c r="J57" s="48">
        <v>2379999.98</v>
      </c>
      <c r="K57" s="49">
        <v>0.85</v>
      </c>
    </row>
    <row r="58" spans="1:11" ht="63.75">
      <c r="A58" s="37">
        <v>54</v>
      </c>
      <c r="B58" s="34" t="s">
        <v>234</v>
      </c>
      <c r="C58" s="34" t="s">
        <v>246</v>
      </c>
      <c r="D58" s="38" t="s">
        <v>365</v>
      </c>
      <c r="E58" s="38" t="s">
        <v>151</v>
      </c>
      <c r="F58" s="72" t="s">
        <v>239</v>
      </c>
      <c r="G58" s="35">
        <v>44522.537039780094</v>
      </c>
      <c r="H58" s="47">
        <v>50</v>
      </c>
      <c r="I58" s="48">
        <v>34970.94</v>
      </c>
      <c r="J58" s="48">
        <v>20982.560000000001</v>
      </c>
      <c r="K58" s="49">
        <v>0.6</v>
      </c>
    </row>
    <row r="59" spans="1:11" ht="89.25">
      <c r="A59" s="73">
        <v>55</v>
      </c>
      <c r="B59" s="34" t="s">
        <v>191</v>
      </c>
      <c r="C59" s="34" t="s">
        <v>196</v>
      </c>
      <c r="D59" s="38" t="s">
        <v>377</v>
      </c>
      <c r="E59" s="38" t="s">
        <v>147</v>
      </c>
      <c r="F59" s="72" t="s">
        <v>283</v>
      </c>
      <c r="G59" s="35">
        <v>44526.4007375</v>
      </c>
      <c r="H59" s="47">
        <v>50</v>
      </c>
      <c r="I59" s="48">
        <v>2764066.61</v>
      </c>
      <c r="J59" s="48">
        <v>1382033.3</v>
      </c>
      <c r="K59" s="49">
        <v>0.5</v>
      </c>
    </row>
    <row r="60" spans="1:11" s="115" customFormat="1" ht="28.5">
      <c r="A60" s="37">
        <v>56</v>
      </c>
      <c r="B60" s="34" t="s">
        <v>298</v>
      </c>
      <c r="C60" s="34" t="s">
        <v>326</v>
      </c>
      <c r="D60" s="38"/>
      <c r="E60" s="38"/>
      <c r="F60" s="33" t="s">
        <v>312</v>
      </c>
      <c r="G60" s="35">
        <v>44529.570444097226</v>
      </c>
      <c r="H60" s="47">
        <v>50</v>
      </c>
      <c r="I60" s="48">
        <v>744730.36</v>
      </c>
      <c r="J60" s="48">
        <v>372365.16</v>
      </c>
      <c r="K60" s="49">
        <v>0.5</v>
      </c>
    </row>
    <row r="61" spans="1:11" ht="28.5">
      <c r="A61" s="73">
        <v>57</v>
      </c>
      <c r="B61" s="34" t="s">
        <v>386</v>
      </c>
      <c r="C61" s="34" t="s">
        <v>395</v>
      </c>
      <c r="D61" s="38"/>
      <c r="E61" s="38"/>
      <c r="F61" s="33" t="s">
        <v>407</v>
      </c>
      <c r="G61" s="35">
        <v>44530.562786423608</v>
      </c>
      <c r="H61" s="47">
        <v>50</v>
      </c>
      <c r="I61" s="48">
        <v>754413.44</v>
      </c>
      <c r="J61" s="48">
        <v>226324.03</v>
      </c>
      <c r="K61" s="49">
        <v>0.3</v>
      </c>
    </row>
    <row r="62" spans="1:11" ht="28.5">
      <c r="A62" s="37">
        <v>58</v>
      </c>
      <c r="B62" s="34" t="s">
        <v>303</v>
      </c>
      <c r="C62" s="34" t="s">
        <v>331</v>
      </c>
      <c r="D62" s="38"/>
      <c r="E62" s="38"/>
      <c r="F62" s="33" t="s">
        <v>319</v>
      </c>
      <c r="G62" s="35">
        <v>44529.89735107639</v>
      </c>
      <c r="H62" s="47">
        <v>48</v>
      </c>
      <c r="I62" s="48">
        <v>607672.12</v>
      </c>
      <c r="J62" s="48">
        <v>303836.06</v>
      </c>
      <c r="K62" s="49">
        <v>0.5</v>
      </c>
    </row>
    <row r="63" spans="1:11" ht="28.5">
      <c r="A63" s="73">
        <v>59</v>
      </c>
      <c r="B63" s="34" t="s">
        <v>386</v>
      </c>
      <c r="C63" s="34" t="s">
        <v>395</v>
      </c>
      <c r="D63" s="38"/>
      <c r="E63" s="38"/>
      <c r="F63" s="33" t="s">
        <v>411</v>
      </c>
      <c r="G63" s="35">
        <v>44530.566186192133</v>
      </c>
      <c r="H63" s="47">
        <v>47</v>
      </c>
      <c r="I63" s="48">
        <v>1255852.72</v>
      </c>
      <c r="J63" s="48">
        <v>376755.81</v>
      </c>
      <c r="K63" s="49">
        <v>0.3</v>
      </c>
    </row>
    <row r="64" spans="1:11" ht="89.25">
      <c r="A64" s="37">
        <v>60</v>
      </c>
      <c r="B64" s="34" t="s">
        <v>181</v>
      </c>
      <c r="C64" s="34" t="s">
        <v>134</v>
      </c>
      <c r="D64" s="38" t="s">
        <v>182</v>
      </c>
      <c r="E64" s="38" t="s">
        <v>207</v>
      </c>
      <c r="F64" s="72" t="s">
        <v>137</v>
      </c>
      <c r="G64" s="35">
        <v>44494.663491747684</v>
      </c>
      <c r="H64" s="47">
        <v>46</v>
      </c>
      <c r="I64" s="48">
        <v>2997500</v>
      </c>
      <c r="J64" s="48">
        <v>899249.99</v>
      </c>
      <c r="K64" s="49">
        <v>0.3</v>
      </c>
    </row>
    <row r="65" spans="1:11" ht="38.25">
      <c r="A65" s="73">
        <v>61</v>
      </c>
      <c r="B65" s="34" t="s">
        <v>194</v>
      </c>
      <c r="C65" s="34" t="s">
        <v>199</v>
      </c>
      <c r="D65" s="38" t="s">
        <v>159</v>
      </c>
      <c r="E65" s="38" t="s">
        <v>149</v>
      </c>
      <c r="F65" s="72" t="s">
        <v>204</v>
      </c>
      <c r="G65" s="35">
        <v>44502.510618206019</v>
      </c>
      <c r="H65" s="47">
        <v>46</v>
      </c>
      <c r="I65" s="48">
        <v>344706.88</v>
      </c>
      <c r="J65" s="48">
        <v>172353.44</v>
      </c>
      <c r="K65" s="49">
        <v>0.5</v>
      </c>
    </row>
    <row r="66" spans="1:11" ht="30">
      <c r="A66" s="37">
        <v>62</v>
      </c>
      <c r="B66" s="34" t="s">
        <v>270</v>
      </c>
      <c r="C66" s="34" t="s">
        <v>278</v>
      </c>
      <c r="D66" s="38"/>
      <c r="E66" s="38"/>
      <c r="F66" s="72" t="s">
        <v>287</v>
      </c>
      <c r="G66" s="35">
        <v>44526.860923298613</v>
      </c>
      <c r="H66" s="47">
        <v>46</v>
      </c>
      <c r="I66" s="48">
        <v>2840548.06</v>
      </c>
      <c r="J66" s="48">
        <v>2414465.83</v>
      </c>
      <c r="K66" s="49">
        <v>0.85</v>
      </c>
    </row>
    <row r="67" spans="1:11" ht="51">
      <c r="A67" s="73">
        <v>63</v>
      </c>
      <c r="B67" s="34" t="s">
        <v>236</v>
      </c>
      <c r="C67" s="34" t="s">
        <v>248</v>
      </c>
      <c r="D67" s="38" t="s">
        <v>363</v>
      </c>
      <c r="E67" s="38" t="s">
        <v>175</v>
      </c>
      <c r="F67" s="72" t="s">
        <v>241</v>
      </c>
      <c r="G67" s="35">
        <v>44522.73625952546</v>
      </c>
      <c r="H67" s="47">
        <v>45</v>
      </c>
      <c r="I67" s="48">
        <v>1019441.16</v>
      </c>
      <c r="J67" s="48">
        <v>866524.97</v>
      </c>
      <c r="K67" s="49">
        <v>0.85</v>
      </c>
    </row>
    <row r="68" spans="1:11" ht="51">
      <c r="A68" s="37">
        <v>64</v>
      </c>
      <c r="B68" s="34" t="s">
        <v>236</v>
      </c>
      <c r="C68" s="34" t="s">
        <v>248</v>
      </c>
      <c r="D68" s="38" t="s">
        <v>376</v>
      </c>
      <c r="E68" s="38" t="s">
        <v>175</v>
      </c>
      <c r="F68" s="72" t="s">
        <v>242</v>
      </c>
      <c r="G68" s="35">
        <v>44522.745209756948</v>
      </c>
      <c r="H68" s="47">
        <v>45</v>
      </c>
      <c r="I68" s="48">
        <v>2047938.12</v>
      </c>
      <c r="J68" s="48">
        <v>1740747.4</v>
      </c>
      <c r="K68" s="49">
        <v>0.85</v>
      </c>
    </row>
    <row r="69" spans="1:11" ht="38.25">
      <c r="A69" s="73">
        <v>65</v>
      </c>
      <c r="B69" s="34" t="s">
        <v>192</v>
      </c>
      <c r="C69" s="34" t="s">
        <v>197</v>
      </c>
      <c r="D69" s="38" t="s">
        <v>148</v>
      </c>
      <c r="E69" s="38" t="s">
        <v>209</v>
      </c>
      <c r="F69" s="72" t="s">
        <v>202</v>
      </c>
      <c r="G69" s="35">
        <v>44499.505915891204</v>
      </c>
      <c r="H69" s="47">
        <v>44</v>
      </c>
      <c r="I69" s="48">
        <v>273528</v>
      </c>
      <c r="J69" s="48">
        <v>136764</v>
      </c>
      <c r="K69" s="49">
        <v>0.5</v>
      </c>
    </row>
    <row r="70" spans="1:11" ht="30">
      <c r="A70" s="37">
        <v>66</v>
      </c>
      <c r="B70" s="34" t="s">
        <v>272</v>
      </c>
      <c r="C70" s="34" t="s">
        <v>280</v>
      </c>
      <c r="D70" s="38"/>
      <c r="E70" s="38"/>
      <c r="F70" s="72" t="s">
        <v>289</v>
      </c>
      <c r="G70" s="35">
        <v>44527.77302789352</v>
      </c>
      <c r="H70" s="47">
        <v>44</v>
      </c>
      <c r="I70" s="48">
        <v>1740032.93</v>
      </c>
      <c r="J70" s="48">
        <v>1479027.97</v>
      </c>
      <c r="K70" s="49">
        <v>0.85</v>
      </c>
    </row>
    <row r="71" spans="1:11" ht="76.5">
      <c r="A71" s="73">
        <v>67</v>
      </c>
      <c r="B71" s="34" t="s">
        <v>183</v>
      </c>
      <c r="C71" s="34" t="s">
        <v>134</v>
      </c>
      <c r="D71" s="38" t="s">
        <v>291</v>
      </c>
      <c r="E71" s="38" t="s">
        <v>207</v>
      </c>
      <c r="F71" s="72" t="s">
        <v>136</v>
      </c>
      <c r="G71" s="35">
        <v>44494.660309756946</v>
      </c>
      <c r="H71" s="47">
        <v>42</v>
      </c>
      <c r="I71" s="48">
        <v>2086484.71</v>
      </c>
      <c r="J71" s="48">
        <v>625945.4</v>
      </c>
      <c r="K71" s="49">
        <v>0.3</v>
      </c>
    </row>
    <row r="72" spans="1:11" ht="38.25">
      <c r="A72" s="37">
        <v>68</v>
      </c>
      <c r="B72" s="38" t="s">
        <v>177</v>
      </c>
      <c r="C72" s="34" t="s">
        <v>185</v>
      </c>
      <c r="D72" s="38" t="s">
        <v>184</v>
      </c>
      <c r="E72" s="38" t="s">
        <v>160</v>
      </c>
      <c r="F72" s="31" t="s">
        <v>178</v>
      </c>
      <c r="G72" s="35">
        <v>44499.505915891204</v>
      </c>
      <c r="H72" s="47">
        <v>42</v>
      </c>
      <c r="I72" s="48">
        <v>2463171.14</v>
      </c>
      <c r="J72" s="48">
        <v>1231585.57</v>
      </c>
      <c r="K72" s="49">
        <v>0.5</v>
      </c>
    </row>
    <row r="73" spans="1:11" ht="102">
      <c r="A73" s="73">
        <v>69</v>
      </c>
      <c r="B73" s="34" t="s">
        <v>379</v>
      </c>
      <c r="C73" s="34" t="s">
        <v>388</v>
      </c>
      <c r="D73" s="38"/>
      <c r="E73" s="38"/>
      <c r="F73" s="33" t="s">
        <v>397</v>
      </c>
      <c r="G73" s="35">
        <v>44530.413088310183</v>
      </c>
      <c r="H73" s="47">
        <v>42</v>
      </c>
      <c r="I73" s="48">
        <v>120000</v>
      </c>
      <c r="J73" s="48">
        <v>101999.99</v>
      </c>
      <c r="K73" s="49">
        <v>0.85</v>
      </c>
    </row>
    <row r="74" spans="1:11" ht="30">
      <c r="A74" s="37">
        <v>70</v>
      </c>
      <c r="B74" s="34" t="s">
        <v>73</v>
      </c>
      <c r="C74" s="34" t="s">
        <v>93</v>
      </c>
      <c r="D74" s="38" t="s">
        <v>159</v>
      </c>
      <c r="E74" s="38" t="s">
        <v>160</v>
      </c>
      <c r="F74" s="72" t="s">
        <v>83</v>
      </c>
      <c r="G74" s="35">
        <v>44484.554316666668</v>
      </c>
      <c r="H74" s="47">
        <v>40</v>
      </c>
      <c r="I74" s="48">
        <v>573379.77</v>
      </c>
      <c r="J74" s="48">
        <v>286689.88</v>
      </c>
      <c r="K74" s="49">
        <v>0.5</v>
      </c>
    </row>
    <row r="75" spans="1:11" ht="89.25">
      <c r="A75" s="73">
        <v>71</v>
      </c>
      <c r="B75" s="34" t="s">
        <v>179</v>
      </c>
      <c r="C75" s="34" t="s">
        <v>134</v>
      </c>
      <c r="D75" s="38" t="s">
        <v>180</v>
      </c>
      <c r="E75" s="38" t="s">
        <v>207</v>
      </c>
      <c r="F75" s="72" t="s">
        <v>135</v>
      </c>
      <c r="G75" s="35">
        <v>44494.657519988425</v>
      </c>
      <c r="H75" s="47">
        <v>40</v>
      </c>
      <c r="I75" s="48">
        <v>1433394.66</v>
      </c>
      <c r="J75" s="48">
        <v>430018.38</v>
      </c>
      <c r="K75" s="49">
        <v>0.3</v>
      </c>
    </row>
    <row r="76" spans="1:11" s="20" customFormat="1" ht="28.5">
      <c r="A76" s="37">
        <v>72</v>
      </c>
      <c r="B76" s="34" t="s">
        <v>386</v>
      </c>
      <c r="C76" s="34" t="s">
        <v>395</v>
      </c>
      <c r="D76" s="38"/>
      <c r="E76" s="38"/>
      <c r="F76" s="33" t="s">
        <v>408</v>
      </c>
      <c r="G76" s="35">
        <v>44530.564167592594</v>
      </c>
      <c r="H76" s="47">
        <v>38</v>
      </c>
      <c r="I76" s="48">
        <v>3000000</v>
      </c>
      <c r="J76" s="48">
        <v>899999.99</v>
      </c>
      <c r="K76" s="49">
        <v>0.3</v>
      </c>
    </row>
    <row r="77" spans="1:11" ht="63.75">
      <c r="A77" s="73">
        <v>73</v>
      </c>
      <c r="B77" s="34" t="s">
        <v>236</v>
      </c>
      <c r="C77" s="34" t="s">
        <v>248</v>
      </c>
      <c r="D77" s="38" t="s">
        <v>373</v>
      </c>
      <c r="E77" s="38" t="s">
        <v>175</v>
      </c>
      <c r="F77" s="72" t="s">
        <v>243</v>
      </c>
      <c r="G77" s="35">
        <v>44523.469413194442</v>
      </c>
      <c r="H77" s="47">
        <v>33</v>
      </c>
      <c r="I77" s="48">
        <v>1057553.95</v>
      </c>
      <c r="J77" s="48">
        <v>898920.85</v>
      </c>
      <c r="K77" s="49">
        <v>0.85</v>
      </c>
    </row>
    <row r="78" spans="1:11" s="20" customFormat="1" ht="38.25">
      <c r="A78" s="37">
        <v>74</v>
      </c>
      <c r="B78" s="34" t="s">
        <v>64</v>
      </c>
      <c r="C78" s="34" t="s">
        <v>85</v>
      </c>
      <c r="D78" s="38" t="s">
        <v>140</v>
      </c>
      <c r="E78" s="38" t="s">
        <v>139</v>
      </c>
      <c r="F78" s="72" t="s">
        <v>74</v>
      </c>
      <c r="G78" s="35">
        <v>44480.475679629628</v>
      </c>
      <c r="H78" s="47">
        <v>28</v>
      </c>
      <c r="I78" s="48">
        <v>2800974</v>
      </c>
      <c r="J78" s="48">
        <v>840292.2</v>
      </c>
      <c r="K78" s="49">
        <v>0.3</v>
      </c>
    </row>
    <row r="79" spans="1:11" ht="15" thickBot="1">
      <c r="A79" s="38"/>
      <c r="B79" s="38"/>
      <c r="C79" s="38"/>
      <c r="D79" s="38"/>
      <c r="E79" s="38"/>
      <c r="F79" s="112"/>
      <c r="G79" s="44"/>
      <c r="H79" s="47"/>
      <c r="I79" s="48"/>
      <c r="J79" s="48"/>
      <c r="K79" s="49"/>
    </row>
    <row r="80" spans="1:11" ht="13.5" thickBot="1">
      <c r="A80" s="76">
        <f>COUNT(A5:A79)</f>
        <v>74</v>
      </c>
      <c r="B80" s="77" t="s">
        <v>0</v>
      </c>
      <c r="C80" s="77"/>
      <c r="D80" s="77"/>
      <c r="E80" s="77"/>
      <c r="F80" s="21"/>
      <c r="G80" s="77"/>
      <c r="H80" s="88"/>
      <c r="I80" s="89">
        <f>SUM(I5:I79)</f>
        <v>69731726.629999995</v>
      </c>
      <c r="J80" s="89">
        <f>SUM(J5:J79)</f>
        <v>33874139.339999996</v>
      </c>
      <c r="K80" s="90"/>
    </row>
    <row r="81" spans="2:7">
      <c r="B81" s="13"/>
      <c r="C81" s="13"/>
      <c r="D81" s="1"/>
      <c r="F81" s="5"/>
      <c r="G81" s="10"/>
    </row>
    <row r="82" spans="2:7">
      <c r="B82" s="13"/>
      <c r="C82" s="13"/>
      <c r="D82" s="1"/>
      <c r="F82" s="5"/>
      <c r="G82" s="10"/>
    </row>
    <row r="83" spans="2:7">
      <c r="B83" s="13"/>
      <c r="C83" s="13"/>
      <c r="D83" s="1"/>
      <c r="F83" s="5"/>
      <c r="G83" s="10"/>
    </row>
    <row r="84" spans="2:7">
      <c r="B84" s="13"/>
      <c r="C84" s="13"/>
      <c r="D84" s="1"/>
      <c r="F84" s="5"/>
      <c r="G84" s="10"/>
    </row>
    <row r="85" spans="2:7">
      <c r="B85" s="13"/>
      <c r="C85" s="13"/>
      <c r="D85" s="1"/>
      <c r="F85" s="5"/>
      <c r="G85" s="10"/>
    </row>
    <row r="86" spans="2:7">
      <c r="B86" s="13"/>
      <c r="C86" s="13"/>
      <c r="D86" s="1"/>
      <c r="F86" s="5"/>
      <c r="G86" s="10"/>
    </row>
    <row r="87" spans="2:7">
      <c r="B87" s="13"/>
      <c r="C87" s="13"/>
      <c r="D87" s="1"/>
      <c r="F87" s="5"/>
      <c r="G87" s="10"/>
    </row>
    <row r="88" spans="2:7">
      <c r="B88" s="13"/>
      <c r="C88" s="13"/>
      <c r="D88" s="1"/>
      <c r="F88" s="5"/>
      <c r="G88" s="10"/>
    </row>
    <row r="89" spans="2:7">
      <c r="B89" s="13"/>
      <c r="C89" s="13"/>
      <c r="D89" s="1"/>
      <c r="F89" s="5"/>
      <c r="G89" s="10"/>
    </row>
    <row r="90" spans="2:7">
      <c r="B90" s="13"/>
      <c r="C90" s="13"/>
      <c r="D90" s="1"/>
      <c r="F90" s="5"/>
      <c r="G90" s="10"/>
    </row>
    <row r="91" spans="2:7">
      <c r="B91" s="13"/>
      <c r="C91" s="13"/>
      <c r="D91" s="1"/>
      <c r="F91" s="5"/>
      <c r="G91" s="10"/>
    </row>
  </sheetData>
  <mergeCells count="13">
    <mergeCell ref="C2:C4"/>
    <mergeCell ref="A2:A4"/>
    <mergeCell ref="B2:B4"/>
    <mergeCell ref="E2:E4"/>
    <mergeCell ref="D2:D4"/>
    <mergeCell ref="F3:F4"/>
    <mergeCell ref="A1:K1"/>
    <mergeCell ref="G3:G4"/>
    <mergeCell ref="F2:G2"/>
    <mergeCell ref="I3:I4"/>
    <mergeCell ref="J3:K3"/>
    <mergeCell ref="H2:K2"/>
    <mergeCell ref="H3:H4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pageOrder="overThenDown" orientation="landscape" horizontalDpi="4294967295" verticalDpi="4294967295" r:id="rId1"/>
  <headerFooter alignWithMargins="0">
    <oddHeader>&amp;L&amp;"Garamond,Έντονα"&amp;12&amp;UΜΕΤΡΟ 3.2&amp;U - &amp;"Garamond,Κανονικά"Δ/ΝΣΗ ΥΔΑΤ/ΓΕΙΩΝ KAI ΕΣΩΤ. ΥΔΑΤΩΝ&amp;R&amp;"Garamond,Κανονικά"&amp;12&amp;UΈκδοση: &amp;D</oddHeader>
    <oddFooter>Σελίδα &amp;P από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T4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3.5"/>
  <cols>
    <col min="1" max="1" width="5" style="1" customWidth="1"/>
    <col min="2" max="2" width="21.7109375" style="1" customWidth="1"/>
    <col min="3" max="3" width="12.28515625" style="1" customWidth="1"/>
    <col min="4" max="4" width="20.5703125" style="36" customWidth="1"/>
    <col min="5" max="6" width="20.85546875" style="2" customWidth="1"/>
    <col min="7" max="8" width="13.5703125" style="2" customWidth="1"/>
    <col min="9" max="9" width="12.5703125" style="8" customWidth="1"/>
    <col min="10" max="10" width="18" style="4" customWidth="1"/>
    <col min="11" max="11" width="16.7109375" style="10" customWidth="1"/>
    <col min="12" max="12" width="16.28515625" style="10" customWidth="1"/>
    <col min="13" max="13" width="13.28515625" style="9" customWidth="1"/>
    <col min="14" max="14" width="23.7109375" style="5" customWidth="1"/>
    <col min="15" max="15" width="8.85546875" style="10" customWidth="1"/>
    <col min="16" max="16" width="11.85546875" style="5" customWidth="1"/>
    <col min="17" max="17" width="12.85546875" style="5" customWidth="1"/>
    <col min="18" max="18" width="9.7109375" style="5" customWidth="1"/>
    <col min="19" max="19" width="11.28515625" style="5" customWidth="1"/>
    <col min="20" max="20" width="14.42578125" style="5" customWidth="1"/>
    <col min="21" max="21" width="11.85546875" style="5" customWidth="1"/>
    <col min="22" max="22" width="19.85546875" style="5" customWidth="1"/>
    <col min="23" max="23" width="22.85546875" style="5" customWidth="1"/>
    <col min="24" max="24" width="15.28515625" style="5" customWidth="1"/>
    <col min="25" max="25" width="14.5703125" style="5" customWidth="1"/>
    <col min="26" max="32" width="18.5703125" style="5" customWidth="1"/>
    <col min="33" max="33" width="19.42578125" style="5" customWidth="1"/>
    <col min="34" max="34" width="11.7109375" style="5" customWidth="1"/>
    <col min="35" max="35" width="15" style="5" customWidth="1"/>
    <col min="36" max="37" width="16.85546875" style="5" customWidth="1"/>
    <col min="38" max="38" width="14" style="5" customWidth="1"/>
    <col min="39" max="39" width="12.7109375" style="6" customWidth="1"/>
    <col min="40" max="40" width="18.140625" style="4" customWidth="1"/>
    <col min="41" max="41" width="9" style="4" bestFit="1" customWidth="1"/>
    <col min="42" max="42" width="16.5703125" style="4" customWidth="1"/>
    <col min="43" max="43" width="10.140625" style="4" customWidth="1"/>
    <col min="44" max="44" width="13" style="4" customWidth="1"/>
    <col min="45" max="45" width="15.28515625" style="4" customWidth="1"/>
    <col min="46" max="46" width="11.5703125" style="4" customWidth="1"/>
    <col min="47" max="47" width="13.5703125" style="4" customWidth="1"/>
    <col min="48" max="48" width="13.7109375" style="4" customWidth="1"/>
    <col min="49" max="49" width="12.5703125" style="4" customWidth="1"/>
    <col min="50" max="50" width="13.140625" style="4" customWidth="1"/>
    <col min="51" max="51" width="12.7109375" style="12" customWidth="1"/>
    <col min="52" max="52" width="16.5703125" style="7" customWidth="1"/>
    <col min="53" max="53" width="14" style="11" customWidth="1"/>
    <col min="54" max="54" width="14.28515625" style="3" customWidth="1"/>
    <col min="55" max="55" width="10.42578125" style="3" customWidth="1"/>
    <col min="56" max="56" width="11.140625" style="3" customWidth="1"/>
    <col min="57" max="57" width="14" style="3" customWidth="1"/>
    <col min="58" max="58" width="9.140625" style="3"/>
    <col min="59" max="59" width="12" style="3" customWidth="1"/>
    <col min="60" max="60" width="15.42578125" style="3" bestFit="1" customWidth="1"/>
    <col min="61" max="61" width="12" style="3" bestFit="1" customWidth="1"/>
    <col min="62" max="63" width="9.140625" style="3"/>
    <col min="64" max="64" width="11.28515625" style="3" customWidth="1"/>
    <col min="65" max="65" width="13.28515625" style="3" customWidth="1"/>
    <col min="66" max="66" width="13.85546875" style="3" bestFit="1" customWidth="1"/>
    <col min="67" max="16384" width="9.140625" style="3"/>
  </cols>
  <sheetData>
    <row r="1" spans="1:71" ht="41.25" customHeight="1">
      <c r="A1" s="181" t="s">
        <v>2</v>
      </c>
      <c r="B1" s="164" t="s">
        <v>16</v>
      </c>
      <c r="C1" s="164" t="s">
        <v>84</v>
      </c>
      <c r="D1" s="164" t="s">
        <v>18</v>
      </c>
      <c r="E1" s="164" t="s">
        <v>10</v>
      </c>
      <c r="F1" s="164" t="s">
        <v>94</v>
      </c>
      <c r="G1" s="170" t="s">
        <v>33</v>
      </c>
      <c r="H1" s="170"/>
      <c r="I1" s="164" t="s">
        <v>22</v>
      </c>
      <c r="J1" s="164" t="s">
        <v>32</v>
      </c>
      <c r="K1" s="195" t="s">
        <v>12</v>
      </c>
      <c r="L1" s="197"/>
      <c r="M1" s="170" t="s">
        <v>30</v>
      </c>
      <c r="N1" s="171"/>
      <c r="O1" s="170" t="s">
        <v>23</v>
      </c>
      <c r="P1" s="170"/>
      <c r="Q1" s="170" t="s">
        <v>49</v>
      </c>
      <c r="R1" s="170"/>
      <c r="S1" s="170" t="s">
        <v>52</v>
      </c>
      <c r="T1" s="170"/>
      <c r="U1" s="170"/>
      <c r="V1" s="170" t="s">
        <v>56</v>
      </c>
      <c r="W1" s="170"/>
      <c r="X1" s="167" t="s">
        <v>141</v>
      </c>
      <c r="Y1" s="167"/>
      <c r="Z1" s="164" t="s">
        <v>31</v>
      </c>
      <c r="AA1" s="176" t="s">
        <v>36</v>
      </c>
      <c r="AB1" s="177"/>
      <c r="AC1" s="177"/>
      <c r="AD1" s="178"/>
      <c r="AE1" s="28" t="s">
        <v>60</v>
      </c>
      <c r="AF1" s="184" t="s">
        <v>45</v>
      </c>
      <c r="AG1" s="185"/>
      <c r="AH1" s="185"/>
      <c r="AI1" s="185"/>
      <c r="AJ1" s="185"/>
      <c r="AK1" s="186"/>
      <c r="AL1" s="192" t="s">
        <v>15</v>
      </c>
      <c r="AM1" s="193"/>
      <c r="AN1" s="193"/>
      <c r="AO1" s="193"/>
      <c r="AP1" s="194"/>
      <c r="AQ1" s="195" t="s">
        <v>27</v>
      </c>
      <c r="AR1" s="196"/>
      <c r="AS1" s="196"/>
      <c r="AT1" s="196"/>
      <c r="AU1" s="196"/>
      <c r="AV1" s="196"/>
      <c r="AW1" s="196"/>
      <c r="AX1" s="197"/>
      <c r="AY1" s="203">
        <v>7</v>
      </c>
      <c r="AZ1" s="203"/>
      <c r="BA1" s="203"/>
      <c r="BB1" s="203"/>
      <c r="BC1" s="203"/>
      <c r="BD1" s="203"/>
      <c r="BE1" s="203"/>
      <c r="BF1" s="203"/>
      <c r="BG1" s="215" t="s">
        <v>5</v>
      </c>
      <c r="BH1" s="216"/>
      <c r="BI1" s="212" t="s">
        <v>17</v>
      </c>
      <c r="BJ1" s="210" t="s">
        <v>21</v>
      </c>
      <c r="BK1" s="211"/>
      <c r="BL1" s="204" t="s">
        <v>19</v>
      </c>
      <c r="BM1" s="200" t="s">
        <v>20</v>
      </c>
    </row>
    <row r="2" spans="1:71" ht="13.5" customHeight="1">
      <c r="A2" s="182"/>
      <c r="B2" s="165"/>
      <c r="C2" s="165"/>
      <c r="D2" s="165"/>
      <c r="E2" s="165"/>
      <c r="F2" s="165"/>
      <c r="G2" s="167" t="s">
        <v>34</v>
      </c>
      <c r="H2" s="167" t="s">
        <v>24</v>
      </c>
      <c r="I2" s="165"/>
      <c r="J2" s="165"/>
      <c r="K2" s="199" t="s">
        <v>1</v>
      </c>
      <c r="L2" s="199" t="s">
        <v>29</v>
      </c>
      <c r="M2" s="167" t="s">
        <v>25</v>
      </c>
      <c r="N2" s="167" t="s">
        <v>101</v>
      </c>
      <c r="O2" s="167" t="s">
        <v>4</v>
      </c>
      <c r="P2" s="167" t="s">
        <v>24</v>
      </c>
      <c r="Q2" s="167" t="s">
        <v>50</v>
      </c>
      <c r="R2" s="167" t="s">
        <v>51</v>
      </c>
      <c r="S2" s="167" t="s">
        <v>53</v>
      </c>
      <c r="T2" s="167" t="s">
        <v>54</v>
      </c>
      <c r="U2" s="167" t="s">
        <v>55</v>
      </c>
      <c r="V2" s="167" t="s">
        <v>57</v>
      </c>
      <c r="W2" s="167" t="s">
        <v>58</v>
      </c>
      <c r="X2" s="167" t="s">
        <v>142</v>
      </c>
      <c r="Y2" s="167" t="s">
        <v>143</v>
      </c>
      <c r="Z2" s="165"/>
      <c r="AA2" s="179" t="s">
        <v>37</v>
      </c>
      <c r="AB2" s="172" t="s">
        <v>38</v>
      </c>
      <c r="AC2" s="174" t="s">
        <v>12</v>
      </c>
      <c r="AD2" s="175"/>
      <c r="AE2" s="26" t="s">
        <v>61</v>
      </c>
      <c r="AF2" s="189" t="s">
        <v>40</v>
      </c>
      <c r="AG2" s="190" t="s">
        <v>63</v>
      </c>
      <c r="AH2" s="187" t="s">
        <v>42</v>
      </c>
      <c r="AI2" s="188"/>
      <c r="AJ2" s="188"/>
      <c r="AK2" s="189"/>
      <c r="AL2" s="167" t="s">
        <v>28</v>
      </c>
      <c r="AM2" s="167" t="s">
        <v>24</v>
      </c>
      <c r="AN2" s="167" t="s">
        <v>9</v>
      </c>
      <c r="AO2" s="167" t="s">
        <v>26</v>
      </c>
      <c r="AP2" s="167" t="s">
        <v>43</v>
      </c>
      <c r="AQ2" s="167" t="s">
        <v>28</v>
      </c>
      <c r="AR2" s="167" t="s">
        <v>24</v>
      </c>
      <c r="AS2" s="167" t="s">
        <v>11</v>
      </c>
      <c r="AT2" s="167" t="s">
        <v>12</v>
      </c>
      <c r="AU2" s="167"/>
      <c r="AV2" s="167" t="s">
        <v>44</v>
      </c>
      <c r="AW2" s="167"/>
      <c r="AX2" s="167"/>
      <c r="AY2" s="198" t="s">
        <v>13</v>
      </c>
      <c r="AZ2" s="198"/>
      <c r="BA2" s="198"/>
      <c r="BB2" s="198"/>
      <c r="BC2" s="198" t="s">
        <v>14</v>
      </c>
      <c r="BD2" s="198"/>
      <c r="BE2" s="198"/>
      <c r="BF2" s="198"/>
      <c r="BG2" s="217"/>
      <c r="BH2" s="218"/>
      <c r="BI2" s="213"/>
      <c r="BJ2" s="208" t="s">
        <v>7</v>
      </c>
      <c r="BK2" s="209"/>
      <c r="BL2" s="205"/>
      <c r="BM2" s="201"/>
    </row>
    <row r="3" spans="1:71" ht="39" thickBot="1">
      <c r="A3" s="183"/>
      <c r="B3" s="166"/>
      <c r="C3" s="166"/>
      <c r="D3" s="165"/>
      <c r="E3" s="166"/>
      <c r="F3" s="166"/>
      <c r="G3" s="168"/>
      <c r="H3" s="168"/>
      <c r="I3" s="166"/>
      <c r="J3" s="166"/>
      <c r="K3" s="166"/>
      <c r="L3" s="166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7"/>
      <c r="Y3" s="167"/>
      <c r="Z3" s="166"/>
      <c r="AA3" s="180"/>
      <c r="AB3" s="173"/>
      <c r="AC3" s="23" t="s">
        <v>29</v>
      </c>
      <c r="AD3" s="24" t="s">
        <v>39</v>
      </c>
      <c r="AE3" s="29" t="s">
        <v>62</v>
      </c>
      <c r="AF3" s="207"/>
      <c r="AG3" s="191"/>
      <c r="AH3" s="30" t="s">
        <v>37</v>
      </c>
      <c r="AI3" s="30" t="s">
        <v>41</v>
      </c>
      <c r="AJ3" s="25" t="s">
        <v>12</v>
      </c>
      <c r="AK3" s="27" t="s">
        <v>44</v>
      </c>
      <c r="AL3" s="168"/>
      <c r="AM3" s="168"/>
      <c r="AN3" s="168"/>
      <c r="AO3" s="168"/>
      <c r="AP3" s="168"/>
      <c r="AQ3" s="168"/>
      <c r="AR3" s="168"/>
      <c r="AS3" s="168"/>
      <c r="AT3" s="14" t="s">
        <v>1</v>
      </c>
      <c r="AU3" s="14" t="s">
        <v>29</v>
      </c>
      <c r="AV3" s="14" t="s">
        <v>46</v>
      </c>
      <c r="AW3" s="14" t="s">
        <v>47</v>
      </c>
      <c r="AX3" s="14" t="s">
        <v>48</v>
      </c>
      <c r="AY3" s="15" t="s">
        <v>3</v>
      </c>
      <c r="AZ3" s="16" t="s">
        <v>4</v>
      </c>
      <c r="BA3" s="16" t="s">
        <v>11</v>
      </c>
      <c r="BB3" s="17" t="s">
        <v>12</v>
      </c>
      <c r="BC3" s="15" t="s">
        <v>3</v>
      </c>
      <c r="BD3" s="16" t="s">
        <v>4</v>
      </c>
      <c r="BE3" s="16" t="s">
        <v>11</v>
      </c>
      <c r="BF3" s="17" t="s">
        <v>12</v>
      </c>
      <c r="BG3" s="18" t="s">
        <v>11</v>
      </c>
      <c r="BH3" s="18" t="s">
        <v>12</v>
      </c>
      <c r="BI3" s="214"/>
      <c r="BJ3" s="19" t="s">
        <v>6</v>
      </c>
      <c r="BK3" s="19" t="s">
        <v>8</v>
      </c>
      <c r="BL3" s="206"/>
      <c r="BM3" s="202"/>
    </row>
    <row r="4" spans="1:71" ht="102">
      <c r="A4" s="73">
        <v>1</v>
      </c>
      <c r="B4" s="34" t="s">
        <v>112</v>
      </c>
      <c r="C4" s="34" t="s">
        <v>118</v>
      </c>
      <c r="D4" s="161" t="s">
        <v>475</v>
      </c>
      <c r="E4" s="39" t="s">
        <v>161</v>
      </c>
      <c r="F4" s="34" t="s">
        <v>127</v>
      </c>
      <c r="G4" s="39">
        <v>1598</v>
      </c>
      <c r="H4" s="40" t="s">
        <v>133</v>
      </c>
      <c r="I4" s="39" t="s">
        <v>35</v>
      </c>
      <c r="J4" s="43">
        <v>1095000</v>
      </c>
      <c r="K4" s="75">
        <v>50</v>
      </c>
      <c r="L4" s="43">
        <v>547499.94999999995</v>
      </c>
      <c r="M4" s="33" t="s">
        <v>102</v>
      </c>
      <c r="N4" s="35">
        <v>44477.734712997684</v>
      </c>
      <c r="O4" s="39">
        <v>2242</v>
      </c>
      <c r="P4" s="40" t="s">
        <v>162</v>
      </c>
      <c r="Q4" s="79">
        <v>94.43</v>
      </c>
      <c r="R4" s="79">
        <v>0</v>
      </c>
      <c r="S4" s="74">
        <v>3102.5</v>
      </c>
      <c r="T4" s="74">
        <v>0</v>
      </c>
      <c r="U4" s="74">
        <v>3102.5</v>
      </c>
      <c r="V4" s="74">
        <v>0</v>
      </c>
      <c r="W4" s="74">
        <v>0</v>
      </c>
      <c r="X4" s="74" t="s">
        <v>163</v>
      </c>
      <c r="Y4" s="74" t="s">
        <v>164</v>
      </c>
      <c r="Z4" s="40" t="s">
        <v>211</v>
      </c>
      <c r="AA4" s="54">
        <v>52</v>
      </c>
      <c r="AB4" s="99">
        <v>948714.86</v>
      </c>
      <c r="AC4" s="99">
        <v>474357.42</v>
      </c>
      <c r="AD4" s="80">
        <v>0.5</v>
      </c>
      <c r="AE4" s="81" t="s">
        <v>489</v>
      </c>
      <c r="AF4" s="54"/>
      <c r="AG4" s="80"/>
      <c r="AH4" s="54"/>
      <c r="AI4" s="52"/>
      <c r="AJ4" s="52"/>
      <c r="AK4" s="52">
        <f>AI4-AJ4</f>
        <v>0</v>
      </c>
      <c r="AL4" s="53"/>
      <c r="AM4" s="54"/>
      <c r="AN4" s="55"/>
      <c r="AO4" s="57"/>
      <c r="AP4" s="57"/>
      <c r="AQ4" s="57"/>
      <c r="AR4" s="86"/>
      <c r="AS4" s="61"/>
      <c r="AT4" s="55"/>
      <c r="AU4" s="61">
        <f>AS4*AT4/100</f>
        <v>0</v>
      </c>
      <c r="AV4" s="61">
        <f>AS4-AU4</f>
        <v>0</v>
      </c>
      <c r="AW4" s="61"/>
      <c r="AX4" s="62" t="e">
        <f>AW4*100/AS4</f>
        <v>#DIV/0!</v>
      </c>
      <c r="AY4" s="82"/>
      <c r="AZ4" s="83"/>
      <c r="BA4" s="100"/>
      <c r="BB4" s="100"/>
      <c r="BC4" s="82"/>
      <c r="BD4" s="83"/>
      <c r="BE4" s="100"/>
      <c r="BF4" s="100"/>
      <c r="BG4" s="100">
        <f t="shared" ref="BG4:BH37" si="0">BA4+BE4</f>
        <v>0</v>
      </c>
      <c r="BH4" s="100">
        <f t="shared" si="0"/>
        <v>0</v>
      </c>
      <c r="BI4" s="101" t="e">
        <f>BH4/#REF!</f>
        <v>#REF!</v>
      </c>
      <c r="BJ4" s="102"/>
      <c r="BK4" s="102"/>
      <c r="BL4" s="87" t="e">
        <f>#REF!-BH4</f>
        <v>#REF!</v>
      </c>
      <c r="BM4" s="103"/>
    </row>
    <row r="5" spans="1:71" ht="89.25">
      <c r="A5" s="116">
        <v>2</v>
      </c>
      <c r="B5" s="117" t="s">
        <v>59</v>
      </c>
      <c r="C5" s="117" t="s">
        <v>119</v>
      </c>
      <c r="D5" s="160" t="s">
        <v>476</v>
      </c>
      <c r="E5" s="117" t="s">
        <v>165</v>
      </c>
      <c r="F5" s="117" t="s">
        <v>128</v>
      </c>
      <c r="G5" s="118">
        <v>1598</v>
      </c>
      <c r="H5" s="119" t="s">
        <v>133</v>
      </c>
      <c r="I5" s="117" t="s">
        <v>35</v>
      </c>
      <c r="J5" s="120">
        <v>950000</v>
      </c>
      <c r="K5" s="121">
        <v>85</v>
      </c>
      <c r="L5" s="122">
        <v>807499.99</v>
      </c>
      <c r="M5" s="123" t="s">
        <v>103</v>
      </c>
      <c r="N5" s="124">
        <v>44480.603001539355</v>
      </c>
      <c r="O5" s="117">
        <v>2244</v>
      </c>
      <c r="P5" s="125" t="s">
        <v>162</v>
      </c>
      <c r="Q5" s="126">
        <v>85.98</v>
      </c>
      <c r="R5" s="126">
        <v>1</v>
      </c>
      <c r="S5" s="127">
        <v>1788.5</v>
      </c>
      <c r="T5" s="127">
        <v>0</v>
      </c>
      <c r="U5" s="127">
        <v>1788.5</v>
      </c>
      <c r="V5" s="127">
        <v>0</v>
      </c>
      <c r="W5" s="127">
        <v>0</v>
      </c>
      <c r="X5" s="127" t="s">
        <v>163</v>
      </c>
      <c r="Y5" s="127" t="s">
        <v>164</v>
      </c>
      <c r="Z5" s="117" t="s">
        <v>211</v>
      </c>
      <c r="AA5" s="128">
        <v>0</v>
      </c>
      <c r="AB5" s="129">
        <v>0</v>
      </c>
      <c r="AC5" s="129">
        <f>AB5*AD5</f>
        <v>0</v>
      </c>
      <c r="AD5" s="130">
        <v>0.5</v>
      </c>
      <c r="AE5" s="131" t="s">
        <v>489</v>
      </c>
      <c r="AF5" s="128" t="s">
        <v>494</v>
      </c>
      <c r="AG5" s="130" t="s">
        <v>498</v>
      </c>
      <c r="AH5" s="128"/>
      <c r="AI5" s="132"/>
      <c r="AJ5" s="132"/>
      <c r="AK5" s="133">
        <f t="shared" ref="AK5:AK38" si="1">AI5-AJ5</f>
        <v>0</v>
      </c>
      <c r="AL5" s="134"/>
      <c r="AM5" s="135"/>
      <c r="AN5" s="136"/>
      <c r="AO5" s="137"/>
      <c r="AP5" s="138"/>
      <c r="AQ5" s="137"/>
      <c r="AR5" s="152"/>
      <c r="AS5" s="139"/>
      <c r="AT5" s="140"/>
      <c r="AU5" s="141">
        <f t="shared" ref="AU5:AU38" si="2">AS5*AT5/100</f>
        <v>0</v>
      </c>
      <c r="AV5" s="141">
        <v>0</v>
      </c>
      <c r="AW5" s="141"/>
      <c r="AX5" s="142" t="e">
        <f t="shared" ref="AX5:AX38" si="3">AW5*100/AS5</f>
        <v>#DIV/0!</v>
      </c>
      <c r="AY5" s="143"/>
      <c r="AZ5" s="144"/>
      <c r="BA5" s="145"/>
      <c r="BB5" s="145"/>
      <c r="BC5" s="143"/>
      <c r="BD5" s="144"/>
      <c r="BE5" s="145"/>
      <c r="BF5" s="145"/>
      <c r="BG5" s="145">
        <f t="shared" si="0"/>
        <v>0</v>
      </c>
      <c r="BH5" s="145">
        <f t="shared" si="0"/>
        <v>0</v>
      </c>
      <c r="BI5" s="146" t="e">
        <f>BH5/#REF!</f>
        <v>#REF!</v>
      </c>
      <c r="BJ5" s="147"/>
      <c r="BK5" s="147"/>
      <c r="BL5" s="148" t="e">
        <f>#REF!-BH5</f>
        <v>#REF!</v>
      </c>
      <c r="BM5" s="155"/>
    </row>
    <row r="6" spans="1:71" ht="63.75">
      <c r="A6" s="37">
        <v>3</v>
      </c>
      <c r="B6" s="34" t="s">
        <v>113</v>
      </c>
      <c r="C6" s="34" t="s">
        <v>120</v>
      </c>
      <c r="D6" s="161" t="s">
        <v>450</v>
      </c>
      <c r="E6" s="38" t="s">
        <v>166</v>
      </c>
      <c r="F6" s="34" t="s">
        <v>129</v>
      </c>
      <c r="G6" s="39">
        <v>1598</v>
      </c>
      <c r="H6" s="40" t="s">
        <v>133</v>
      </c>
      <c r="I6" s="38" t="s">
        <v>35</v>
      </c>
      <c r="J6" s="41">
        <v>3999593.47</v>
      </c>
      <c r="K6" s="42">
        <v>85</v>
      </c>
      <c r="L6" s="43">
        <v>3399654.42</v>
      </c>
      <c r="M6" s="33" t="s">
        <v>104</v>
      </c>
      <c r="N6" s="35">
        <v>44481.413154085647</v>
      </c>
      <c r="O6" s="38">
        <v>2166</v>
      </c>
      <c r="P6" s="44" t="s">
        <v>152</v>
      </c>
      <c r="Q6" s="45">
        <v>0</v>
      </c>
      <c r="R6" s="45">
        <v>10</v>
      </c>
      <c r="S6" s="46">
        <v>0</v>
      </c>
      <c r="T6" s="46">
        <v>724.61</v>
      </c>
      <c r="U6" s="46">
        <v>724.61</v>
      </c>
      <c r="V6" s="46">
        <v>597</v>
      </c>
      <c r="W6" s="46">
        <v>1652.4349999999999</v>
      </c>
      <c r="X6" s="46" t="s">
        <v>167</v>
      </c>
      <c r="Y6" s="46" t="s">
        <v>168</v>
      </c>
      <c r="Z6" s="38" t="s">
        <v>186</v>
      </c>
      <c r="AA6" s="47">
        <v>62</v>
      </c>
      <c r="AB6" s="48">
        <v>3538074.8</v>
      </c>
      <c r="AC6" s="48">
        <v>3007363.57</v>
      </c>
      <c r="AD6" s="49">
        <v>0.85</v>
      </c>
      <c r="AE6" s="50" t="s">
        <v>490</v>
      </c>
      <c r="AF6" s="47"/>
      <c r="AG6" s="49"/>
      <c r="AH6" s="47"/>
      <c r="AI6" s="51"/>
      <c r="AJ6" s="51"/>
      <c r="AK6" s="52">
        <f t="shared" si="1"/>
        <v>0</v>
      </c>
      <c r="AL6" s="53"/>
      <c r="AM6" s="54"/>
      <c r="AN6" s="55"/>
      <c r="AO6" s="56"/>
      <c r="AP6" s="57"/>
      <c r="AQ6" s="56"/>
      <c r="AR6" s="58"/>
      <c r="AS6" s="59"/>
      <c r="AT6" s="60"/>
      <c r="AU6" s="61">
        <f t="shared" si="2"/>
        <v>0</v>
      </c>
      <c r="AV6" s="61">
        <f t="shared" ref="AV6:AV38" si="4">AS6-AU6</f>
        <v>0</v>
      </c>
      <c r="AW6" s="61"/>
      <c r="AX6" s="62" t="e">
        <f t="shared" si="3"/>
        <v>#DIV/0!</v>
      </c>
      <c r="AY6" s="63"/>
      <c r="AZ6" s="64"/>
      <c r="BA6" s="65"/>
      <c r="BB6" s="65"/>
      <c r="BC6" s="63"/>
      <c r="BD6" s="64"/>
      <c r="BE6" s="65"/>
      <c r="BF6" s="65"/>
      <c r="BG6" s="65">
        <f t="shared" si="0"/>
        <v>0</v>
      </c>
      <c r="BH6" s="65">
        <f t="shared" si="0"/>
        <v>0</v>
      </c>
      <c r="BI6" s="66" t="e">
        <f>BH6/#REF!</f>
        <v>#REF!</v>
      </c>
      <c r="BJ6" s="67"/>
      <c r="BK6" s="67"/>
      <c r="BL6" s="68" t="e">
        <f>#REF!-BH6</f>
        <v>#REF!</v>
      </c>
      <c r="BM6" s="104"/>
    </row>
    <row r="7" spans="1:71" ht="63.75">
      <c r="A7" s="37">
        <v>4</v>
      </c>
      <c r="B7" s="34" t="s">
        <v>131</v>
      </c>
      <c r="C7" s="34" t="s">
        <v>121</v>
      </c>
      <c r="D7" s="161" t="s">
        <v>451</v>
      </c>
      <c r="E7" s="38" t="s">
        <v>161</v>
      </c>
      <c r="F7" s="34" t="s">
        <v>127</v>
      </c>
      <c r="G7" s="39">
        <v>1598</v>
      </c>
      <c r="H7" s="40" t="s">
        <v>133</v>
      </c>
      <c r="I7" s="38" t="s">
        <v>35</v>
      </c>
      <c r="J7" s="41">
        <v>680649.39</v>
      </c>
      <c r="K7" s="42">
        <v>50</v>
      </c>
      <c r="L7" s="43">
        <v>340324.69</v>
      </c>
      <c r="M7" s="33" t="s">
        <v>105</v>
      </c>
      <c r="N7" s="35">
        <v>44481.430589432872</v>
      </c>
      <c r="O7" s="38">
        <v>2136</v>
      </c>
      <c r="P7" s="44" t="s">
        <v>138</v>
      </c>
      <c r="Q7" s="45"/>
      <c r="R7" s="45"/>
      <c r="S7" s="46"/>
      <c r="T7" s="46"/>
      <c r="U7" s="46"/>
      <c r="V7" s="46"/>
      <c r="W7" s="46"/>
      <c r="X7" s="46" t="s">
        <v>144</v>
      </c>
      <c r="Y7" s="46" t="s">
        <v>145</v>
      </c>
      <c r="Z7" s="38" t="s">
        <v>186</v>
      </c>
      <c r="AA7" s="47">
        <v>66</v>
      </c>
      <c r="AB7" s="48">
        <v>657382.22</v>
      </c>
      <c r="AC7" s="48">
        <v>328691.09999999998</v>
      </c>
      <c r="AD7" s="49">
        <v>0.5</v>
      </c>
      <c r="AE7" s="50" t="s">
        <v>490</v>
      </c>
      <c r="AF7" s="47"/>
      <c r="AG7" s="49"/>
      <c r="AH7" s="47"/>
      <c r="AI7" s="51"/>
      <c r="AJ7" s="51"/>
      <c r="AK7" s="52">
        <f t="shared" si="1"/>
        <v>0</v>
      </c>
      <c r="AL7" s="53"/>
      <c r="AM7" s="54"/>
      <c r="AN7" s="55"/>
      <c r="AO7" s="56"/>
      <c r="AP7" s="57"/>
      <c r="AQ7" s="56"/>
      <c r="AR7" s="58"/>
      <c r="AS7" s="59"/>
      <c r="AT7" s="60"/>
      <c r="AU7" s="61">
        <f t="shared" si="2"/>
        <v>0</v>
      </c>
      <c r="AV7" s="61">
        <f t="shared" si="4"/>
        <v>0</v>
      </c>
      <c r="AW7" s="61"/>
      <c r="AX7" s="62" t="e">
        <f t="shared" si="3"/>
        <v>#DIV/0!</v>
      </c>
      <c r="AY7" s="105"/>
      <c r="AZ7" s="47"/>
      <c r="BA7" s="48"/>
      <c r="BB7" s="48"/>
      <c r="BC7" s="105"/>
      <c r="BD7" s="47"/>
      <c r="BE7" s="48"/>
      <c r="BF7" s="48"/>
      <c r="BG7" s="48">
        <f t="shared" si="0"/>
        <v>0</v>
      </c>
      <c r="BH7" s="48">
        <f t="shared" si="0"/>
        <v>0</v>
      </c>
      <c r="BI7" s="106" t="e">
        <f>BH7/#REF!</f>
        <v>#REF!</v>
      </c>
      <c r="BJ7" s="67"/>
      <c r="BK7" s="67"/>
      <c r="BL7" s="68" t="e">
        <f>#REF!-BH7</f>
        <v>#REF!</v>
      </c>
      <c r="BM7" s="104"/>
    </row>
    <row r="8" spans="1:71" ht="51">
      <c r="A8" s="37">
        <v>5</v>
      </c>
      <c r="B8" s="34" t="s">
        <v>114</v>
      </c>
      <c r="C8" s="34" t="s">
        <v>122</v>
      </c>
      <c r="D8" s="161" t="s">
        <v>169</v>
      </c>
      <c r="E8" s="38" t="s">
        <v>170</v>
      </c>
      <c r="F8" s="34" t="s">
        <v>130</v>
      </c>
      <c r="G8" s="39">
        <v>1598</v>
      </c>
      <c r="H8" s="40" t="s">
        <v>133</v>
      </c>
      <c r="I8" s="38" t="s">
        <v>35</v>
      </c>
      <c r="J8" s="41">
        <v>182531.51</v>
      </c>
      <c r="K8" s="42">
        <v>50</v>
      </c>
      <c r="L8" s="43">
        <v>91265.75</v>
      </c>
      <c r="M8" s="33" t="s">
        <v>106</v>
      </c>
      <c r="N8" s="35">
        <v>44481.467938425929</v>
      </c>
      <c r="O8" s="38">
        <v>2138</v>
      </c>
      <c r="P8" s="44" t="s">
        <v>138</v>
      </c>
      <c r="Q8" s="45"/>
      <c r="R8" s="45"/>
      <c r="S8" s="46"/>
      <c r="T8" s="46"/>
      <c r="U8" s="46"/>
      <c r="V8" s="46"/>
      <c r="W8" s="46"/>
      <c r="X8" s="46" t="s">
        <v>144</v>
      </c>
      <c r="Y8" s="46"/>
      <c r="Z8" s="38" t="s">
        <v>211</v>
      </c>
      <c r="AA8" s="47">
        <v>59</v>
      </c>
      <c r="AB8" s="48">
        <v>158793.51</v>
      </c>
      <c r="AC8" s="48">
        <v>79396.75</v>
      </c>
      <c r="AD8" s="49">
        <v>0.5</v>
      </c>
      <c r="AE8" s="50" t="s">
        <v>489</v>
      </c>
      <c r="AF8" s="47" t="s">
        <v>493</v>
      </c>
      <c r="AG8" s="49" t="s">
        <v>498</v>
      </c>
      <c r="AH8" s="47"/>
      <c r="AI8" s="51"/>
      <c r="AJ8" s="51"/>
      <c r="AK8" s="52">
        <f t="shared" si="1"/>
        <v>0</v>
      </c>
      <c r="AL8" s="53"/>
      <c r="AM8" s="54"/>
      <c r="AN8" s="55"/>
      <c r="AO8" s="56"/>
      <c r="AP8" s="57"/>
      <c r="AQ8" s="56"/>
      <c r="AR8" s="58"/>
      <c r="AS8" s="59"/>
      <c r="AT8" s="60"/>
      <c r="AU8" s="61">
        <f t="shared" si="2"/>
        <v>0</v>
      </c>
      <c r="AV8" s="61">
        <f t="shared" si="4"/>
        <v>0</v>
      </c>
      <c r="AW8" s="61"/>
      <c r="AX8" s="62" t="e">
        <f t="shared" si="3"/>
        <v>#DIV/0!</v>
      </c>
      <c r="AY8" s="63"/>
      <c r="AZ8" s="64"/>
      <c r="BA8" s="65"/>
      <c r="BB8" s="65"/>
      <c r="BC8" s="63"/>
      <c r="BD8" s="64"/>
      <c r="BE8" s="65"/>
      <c r="BF8" s="65"/>
      <c r="BG8" s="65">
        <f t="shared" si="0"/>
        <v>0</v>
      </c>
      <c r="BH8" s="65">
        <f t="shared" si="0"/>
        <v>0</v>
      </c>
      <c r="BI8" s="66" t="e">
        <f>BH8/#REF!</f>
        <v>#REF!</v>
      </c>
      <c r="BJ8" s="67"/>
      <c r="BK8" s="67"/>
      <c r="BL8" s="68" t="e">
        <f>#REF!-BH8</f>
        <v>#REF!</v>
      </c>
      <c r="BM8" s="104"/>
    </row>
    <row r="9" spans="1:71" s="22" customFormat="1" ht="114.75">
      <c r="A9" s="116">
        <v>6</v>
      </c>
      <c r="B9" s="117" t="s">
        <v>69</v>
      </c>
      <c r="C9" s="117" t="s">
        <v>89</v>
      </c>
      <c r="D9" s="160" t="s">
        <v>452</v>
      </c>
      <c r="E9" s="117" t="s">
        <v>154</v>
      </c>
      <c r="F9" s="117" t="s">
        <v>98</v>
      </c>
      <c r="G9" s="118">
        <v>1598</v>
      </c>
      <c r="H9" s="119" t="s">
        <v>133</v>
      </c>
      <c r="I9" s="117" t="s">
        <v>35</v>
      </c>
      <c r="J9" s="120">
        <v>575855.01</v>
      </c>
      <c r="K9" s="121">
        <v>50</v>
      </c>
      <c r="L9" s="122">
        <v>287927.5</v>
      </c>
      <c r="M9" s="123" t="s">
        <v>107</v>
      </c>
      <c r="N9" s="124">
        <v>44482.45961096065</v>
      </c>
      <c r="O9" s="117">
        <v>2163</v>
      </c>
      <c r="P9" s="125" t="s">
        <v>152</v>
      </c>
      <c r="Q9" s="126">
        <v>40.200000000000003</v>
      </c>
      <c r="R9" s="126">
        <v>0</v>
      </c>
      <c r="S9" s="127">
        <v>912.5</v>
      </c>
      <c r="T9" s="127">
        <v>0</v>
      </c>
      <c r="U9" s="127">
        <v>912.5</v>
      </c>
      <c r="V9" s="127">
        <v>0</v>
      </c>
      <c r="W9" s="127">
        <v>0</v>
      </c>
      <c r="X9" s="127" t="s">
        <v>144</v>
      </c>
      <c r="Y9" s="127" t="s">
        <v>145</v>
      </c>
      <c r="Z9" s="117" t="s">
        <v>447</v>
      </c>
      <c r="AA9" s="128">
        <v>0</v>
      </c>
      <c r="AB9" s="129">
        <v>0</v>
      </c>
      <c r="AC9" s="129">
        <f>AB9*AD9</f>
        <v>0</v>
      </c>
      <c r="AD9" s="130">
        <v>0.3</v>
      </c>
      <c r="AE9" s="131" t="s">
        <v>489</v>
      </c>
      <c r="AF9" s="128"/>
      <c r="AG9" s="130"/>
      <c r="AH9" s="128"/>
      <c r="AI9" s="132"/>
      <c r="AJ9" s="132"/>
      <c r="AK9" s="133">
        <f t="shared" si="1"/>
        <v>0</v>
      </c>
      <c r="AL9" s="134"/>
      <c r="AM9" s="135"/>
      <c r="AN9" s="136"/>
      <c r="AO9" s="137"/>
      <c r="AP9" s="138"/>
      <c r="AQ9" s="137"/>
      <c r="AR9" s="137"/>
      <c r="AS9" s="139"/>
      <c r="AT9" s="140"/>
      <c r="AU9" s="141">
        <f t="shared" si="2"/>
        <v>0</v>
      </c>
      <c r="AV9" s="141">
        <f t="shared" si="4"/>
        <v>0</v>
      </c>
      <c r="AW9" s="141"/>
      <c r="AX9" s="142" t="e">
        <f t="shared" si="3"/>
        <v>#DIV/0!</v>
      </c>
      <c r="AY9" s="143"/>
      <c r="AZ9" s="144"/>
      <c r="BA9" s="145"/>
      <c r="BB9" s="145"/>
      <c r="BC9" s="143"/>
      <c r="BD9" s="144"/>
      <c r="BE9" s="145"/>
      <c r="BF9" s="145"/>
      <c r="BG9" s="145">
        <f t="shared" si="0"/>
        <v>0</v>
      </c>
      <c r="BH9" s="145">
        <f t="shared" si="0"/>
        <v>0</v>
      </c>
      <c r="BI9" s="146" t="e">
        <f>BH9/#REF!</f>
        <v>#REF!</v>
      </c>
      <c r="BJ9" s="147"/>
      <c r="BK9" s="147"/>
      <c r="BL9" s="148" t="e">
        <f>#REF!-BH9</f>
        <v>#REF!</v>
      </c>
      <c r="BM9" s="149"/>
      <c r="BN9" s="32"/>
      <c r="BO9" s="32"/>
      <c r="BP9" s="32"/>
      <c r="BQ9" s="32"/>
      <c r="BR9" s="32"/>
      <c r="BS9" s="32"/>
    </row>
    <row r="10" spans="1:71" s="32" customFormat="1" ht="102">
      <c r="A10" s="37">
        <v>7</v>
      </c>
      <c r="B10" s="38" t="s">
        <v>115</v>
      </c>
      <c r="C10" s="38" t="s">
        <v>123</v>
      </c>
      <c r="D10" s="161" t="s">
        <v>477</v>
      </c>
      <c r="E10" s="38" t="s">
        <v>172</v>
      </c>
      <c r="F10" s="38" t="s">
        <v>130</v>
      </c>
      <c r="G10" s="39">
        <v>1598</v>
      </c>
      <c r="H10" s="40" t="s">
        <v>133</v>
      </c>
      <c r="I10" s="38" t="s">
        <v>35</v>
      </c>
      <c r="J10" s="41">
        <v>2090730.56</v>
      </c>
      <c r="K10" s="42">
        <v>50</v>
      </c>
      <c r="L10" s="43">
        <v>1045365.27</v>
      </c>
      <c r="M10" s="112" t="s">
        <v>108</v>
      </c>
      <c r="N10" s="150">
        <v>44484.572636226854</v>
      </c>
      <c r="O10" s="38">
        <v>2257</v>
      </c>
      <c r="P10" s="44" t="s">
        <v>171</v>
      </c>
      <c r="Q10" s="45">
        <v>226.72</v>
      </c>
      <c r="R10" s="45">
        <v>0</v>
      </c>
      <c r="S10" s="46"/>
      <c r="T10" s="46"/>
      <c r="U10" s="46"/>
      <c r="V10" s="46"/>
      <c r="W10" s="46"/>
      <c r="X10" s="46" t="s">
        <v>173</v>
      </c>
      <c r="Y10" s="46" t="s">
        <v>174</v>
      </c>
      <c r="Z10" s="38" t="s">
        <v>447</v>
      </c>
      <c r="AA10" s="47">
        <v>55</v>
      </c>
      <c r="AB10" s="48">
        <v>2090730.56</v>
      </c>
      <c r="AC10" s="48">
        <v>1045365.27</v>
      </c>
      <c r="AD10" s="49">
        <v>0.5</v>
      </c>
      <c r="AE10" s="50" t="s">
        <v>489</v>
      </c>
      <c r="AF10" s="47"/>
      <c r="AG10" s="49"/>
      <c r="AH10" s="47"/>
      <c r="AI10" s="51"/>
      <c r="AJ10" s="51"/>
      <c r="AK10" s="52">
        <f t="shared" si="1"/>
        <v>0</v>
      </c>
      <c r="AL10" s="53"/>
      <c r="AM10" s="54"/>
      <c r="AN10" s="55"/>
      <c r="AO10" s="56"/>
      <c r="AP10" s="57"/>
      <c r="AQ10" s="56"/>
      <c r="AR10" s="58"/>
      <c r="AS10" s="59"/>
      <c r="AT10" s="60"/>
      <c r="AU10" s="61">
        <f t="shared" si="2"/>
        <v>0</v>
      </c>
      <c r="AV10" s="61">
        <f t="shared" si="4"/>
        <v>0</v>
      </c>
      <c r="AW10" s="61"/>
      <c r="AX10" s="62" t="e">
        <f t="shared" si="3"/>
        <v>#DIV/0!</v>
      </c>
      <c r="AY10" s="63"/>
      <c r="AZ10" s="64"/>
      <c r="BA10" s="65"/>
      <c r="BB10" s="65"/>
      <c r="BC10" s="63"/>
      <c r="BD10" s="64"/>
      <c r="BE10" s="65"/>
      <c r="BF10" s="65"/>
      <c r="BG10" s="65">
        <f t="shared" si="0"/>
        <v>0</v>
      </c>
      <c r="BH10" s="65">
        <f t="shared" si="0"/>
        <v>0</v>
      </c>
      <c r="BI10" s="66" t="e">
        <f>BH10/#REF!</f>
        <v>#REF!</v>
      </c>
      <c r="BJ10" s="67"/>
      <c r="BK10" s="67"/>
      <c r="BL10" s="68" t="e">
        <f>#REF!-BH10</f>
        <v>#REF!</v>
      </c>
      <c r="BM10" s="104"/>
    </row>
    <row r="11" spans="1:71" ht="127.5">
      <c r="A11" s="37">
        <v>8</v>
      </c>
      <c r="B11" s="34" t="s">
        <v>116</v>
      </c>
      <c r="C11" s="34" t="s">
        <v>124</v>
      </c>
      <c r="D11" s="161" t="s">
        <v>478</v>
      </c>
      <c r="E11" s="38" t="s">
        <v>175</v>
      </c>
      <c r="F11" s="34" t="s">
        <v>128</v>
      </c>
      <c r="G11" s="39">
        <v>1598</v>
      </c>
      <c r="H11" s="40" t="s">
        <v>133</v>
      </c>
      <c r="I11" s="38" t="s">
        <v>35</v>
      </c>
      <c r="J11" s="41">
        <v>740000</v>
      </c>
      <c r="K11" s="42">
        <v>85</v>
      </c>
      <c r="L11" s="43">
        <v>628999.89</v>
      </c>
      <c r="M11" s="33" t="s">
        <v>109</v>
      </c>
      <c r="N11" s="35">
        <v>44484.717165856484</v>
      </c>
      <c r="O11" s="38">
        <v>2243</v>
      </c>
      <c r="P11" s="44" t="s">
        <v>162</v>
      </c>
      <c r="Q11" s="45">
        <v>3</v>
      </c>
      <c r="R11" s="45">
        <v>1</v>
      </c>
      <c r="S11" s="46">
        <v>219</v>
      </c>
      <c r="T11" s="46">
        <v>0</v>
      </c>
      <c r="U11" s="46">
        <v>219</v>
      </c>
      <c r="V11" s="46">
        <v>0</v>
      </c>
      <c r="W11" s="46">
        <v>0</v>
      </c>
      <c r="X11" s="46"/>
      <c r="Y11" s="46"/>
      <c r="Z11" s="38" t="s">
        <v>447</v>
      </c>
      <c r="AA11" s="47">
        <v>51</v>
      </c>
      <c r="AB11" s="48">
        <v>740000</v>
      </c>
      <c r="AC11" s="48">
        <v>628999.89</v>
      </c>
      <c r="AD11" s="49">
        <v>0.85</v>
      </c>
      <c r="AE11" s="50" t="s">
        <v>489</v>
      </c>
      <c r="AF11" s="47"/>
      <c r="AG11" s="49"/>
      <c r="AH11" s="47"/>
      <c r="AI11" s="51"/>
      <c r="AJ11" s="51"/>
      <c r="AK11" s="52">
        <f t="shared" si="1"/>
        <v>0</v>
      </c>
      <c r="AL11" s="53"/>
      <c r="AM11" s="54"/>
      <c r="AN11" s="55"/>
      <c r="AO11" s="56"/>
      <c r="AP11" s="57"/>
      <c r="AQ11" s="56"/>
      <c r="AR11" s="58"/>
      <c r="AS11" s="59"/>
      <c r="AT11" s="60"/>
      <c r="AU11" s="61">
        <f t="shared" si="2"/>
        <v>0</v>
      </c>
      <c r="AV11" s="61">
        <f t="shared" si="4"/>
        <v>0</v>
      </c>
      <c r="AW11" s="61"/>
      <c r="AX11" s="62" t="e">
        <f t="shared" si="3"/>
        <v>#DIV/0!</v>
      </c>
      <c r="AY11" s="63"/>
      <c r="AZ11" s="64"/>
      <c r="BA11" s="65"/>
      <c r="BB11" s="65"/>
      <c r="BC11" s="63"/>
      <c r="BD11" s="64"/>
      <c r="BE11" s="65"/>
      <c r="BF11" s="65"/>
      <c r="BG11" s="65">
        <f t="shared" si="0"/>
        <v>0</v>
      </c>
      <c r="BH11" s="65">
        <f t="shared" si="0"/>
        <v>0</v>
      </c>
      <c r="BI11" s="66" t="e">
        <f>BH11/#REF!</f>
        <v>#REF!</v>
      </c>
      <c r="BJ11" s="67"/>
      <c r="BK11" s="67"/>
      <c r="BL11" s="68" t="e">
        <f>#REF!-BH11</f>
        <v>#REF!</v>
      </c>
      <c r="BM11" s="85"/>
    </row>
    <row r="12" spans="1:71" ht="114.75">
      <c r="A12" s="37">
        <v>9</v>
      </c>
      <c r="B12" s="34" t="s">
        <v>132</v>
      </c>
      <c r="C12" s="34" t="s">
        <v>125</v>
      </c>
      <c r="D12" s="158" t="s">
        <v>453</v>
      </c>
      <c r="E12" s="38" t="s">
        <v>176</v>
      </c>
      <c r="F12" s="34" t="s">
        <v>130</v>
      </c>
      <c r="G12" s="39">
        <v>1598</v>
      </c>
      <c r="H12" s="40" t="s">
        <v>133</v>
      </c>
      <c r="I12" s="38" t="s">
        <v>35</v>
      </c>
      <c r="J12" s="41">
        <v>151138.54999999999</v>
      </c>
      <c r="K12" s="42">
        <v>50</v>
      </c>
      <c r="L12" s="43">
        <v>75569.259999999995</v>
      </c>
      <c r="M12" s="33" t="s">
        <v>110</v>
      </c>
      <c r="N12" s="35">
        <v>44488.426929201392</v>
      </c>
      <c r="O12" s="38">
        <v>2201</v>
      </c>
      <c r="P12" s="44" t="s">
        <v>156</v>
      </c>
      <c r="Q12" s="45"/>
      <c r="R12" s="45"/>
      <c r="S12" s="46"/>
      <c r="T12" s="46"/>
      <c r="U12" s="46"/>
      <c r="V12" s="46"/>
      <c r="W12" s="46"/>
      <c r="X12" s="46" t="s">
        <v>144</v>
      </c>
      <c r="Y12" s="46"/>
      <c r="Z12" s="38" t="s">
        <v>186</v>
      </c>
      <c r="AA12" s="47">
        <v>60</v>
      </c>
      <c r="AB12" s="48">
        <v>62776.99</v>
      </c>
      <c r="AC12" s="48">
        <v>31388.49</v>
      </c>
      <c r="AD12" s="49">
        <v>0.5</v>
      </c>
      <c r="AE12" s="50" t="s">
        <v>490</v>
      </c>
      <c r="AF12" s="47" t="s">
        <v>494</v>
      </c>
      <c r="AG12" s="49" t="s">
        <v>498</v>
      </c>
      <c r="AH12" s="47"/>
      <c r="AI12" s="51"/>
      <c r="AJ12" s="51"/>
      <c r="AK12" s="52">
        <f t="shared" si="1"/>
        <v>0</v>
      </c>
      <c r="AL12" s="53"/>
      <c r="AM12" s="54"/>
      <c r="AN12" s="55"/>
      <c r="AO12" s="56"/>
      <c r="AP12" s="57"/>
      <c r="AQ12" s="56"/>
      <c r="AR12" s="58"/>
      <c r="AS12" s="59"/>
      <c r="AT12" s="60"/>
      <c r="AU12" s="61">
        <f t="shared" si="2"/>
        <v>0</v>
      </c>
      <c r="AV12" s="61">
        <f t="shared" si="4"/>
        <v>0</v>
      </c>
      <c r="AW12" s="61"/>
      <c r="AX12" s="62" t="e">
        <f t="shared" si="3"/>
        <v>#DIV/0!</v>
      </c>
      <c r="AY12" s="63"/>
      <c r="AZ12" s="64"/>
      <c r="BA12" s="65"/>
      <c r="BB12" s="65"/>
      <c r="BC12" s="63"/>
      <c r="BD12" s="64"/>
      <c r="BE12" s="65"/>
      <c r="BF12" s="65"/>
      <c r="BG12" s="65">
        <f t="shared" si="0"/>
        <v>0</v>
      </c>
      <c r="BH12" s="65">
        <f t="shared" si="0"/>
        <v>0</v>
      </c>
      <c r="BI12" s="66" t="e">
        <f>BH12/#REF!</f>
        <v>#REF!</v>
      </c>
      <c r="BJ12" s="67"/>
      <c r="BK12" s="67"/>
      <c r="BL12" s="68" t="e">
        <f>#REF!-BH12</f>
        <v>#REF!</v>
      </c>
      <c r="BM12" s="104"/>
    </row>
    <row r="13" spans="1:71" ht="178.5">
      <c r="A13" s="37">
        <v>10</v>
      </c>
      <c r="B13" s="34" t="s">
        <v>117</v>
      </c>
      <c r="C13" s="34" t="s">
        <v>126</v>
      </c>
      <c r="D13" s="161" t="s">
        <v>479</v>
      </c>
      <c r="E13" s="38" t="s">
        <v>151</v>
      </c>
      <c r="F13" s="34" t="s">
        <v>97</v>
      </c>
      <c r="G13" s="39">
        <v>1598</v>
      </c>
      <c r="H13" s="40" t="s">
        <v>133</v>
      </c>
      <c r="I13" s="38" t="s">
        <v>35</v>
      </c>
      <c r="J13" s="41">
        <v>497532.21</v>
      </c>
      <c r="K13" s="42">
        <v>50</v>
      </c>
      <c r="L13" s="43">
        <v>248766.1</v>
      </c>
      <c r="M13" s="33" t="s">
        <v>111</v>
      </c>
      <c r="N13" s="35">
        <v>44488.663190740743</v>
      </c>
      <c r="O13" s="38">
        <v>2231</v>
      </c>
      <c r="P13" s="44" t="s">
        <v>162</v>
      </c>
      <c r="Q13" s="45">
        <v>0</v>
      </c>
      <c r="R13" s="45">
        <v>2</v>
      </c>
      <c r="S13" s="46">
        <v>1825</v>
      </c>
      <c r="T13" s="46">
        <v>0</v>
      </c>
      <c r="U13" s="46">
        <v>1825</v>
      </c>
      <c r="V13" s="46">
        <v>1825</v>
      </c>
      <c r="W13" s="46">
        <v>3228.94</v>
      </c>
      <c r="X13" s="46" t="s">
        <v>144</v>
      </c>
      <c r="Y13" s="46" t="s">
        <v>145</v>
      </c>
      <c r="Z13" s="38" t="s">
        <v>186</v>
      </c>
      <c r="AA13" s="47">
        <v>66</v>
      </c>
      <c r="AB13" s="48">
        <v>483172.32</v>
      </c>
      <c r="AC13" s="48">
        <v>241586.15</v>
      </c>
      <c r="AD13" s="49">
        <v>0.5</v>
      </c>
      <c r="AE13" s="50" t="s">
        <v>489</v>
      </c>
      <c r="AF13" s="47"/>
      <c r="AG13" s="49"/>
      <c r="AH13" s="47"/>
      <c r="AI13" s="51"/>
      <c r="AJ13" s="51"/>
      <c r="AK13" s="52">
        <f t="shared" si="1"/>
        <v>0</v>
      </c>
      <c r="AL13" s="53"/>
      <c r="AM13" s="54"/>
      <c r="AN13" s="55"/>
      <c r="AO13" s="56"/>
      <c r="AP13" s="57"/>
      <c r="AQ13" s="56"/>
      <c r="AR13" s="58"/>
      <c r="AS13" s="59"/>
      <c r="AT13" s="60"/>
      <c r="AU13" s="61">
        <f t="shared" si="2"/>
        <v>0</v>
      </c>
      <c r="AV13" s="61">
        <f t="shared" si="4"/>
        <v>0</v>
      </c>
      <c r="AW13" s="61"/>
      <c r="AX13" s="62" t="e">
        <f t="shared" si="3"/>
        <v>#DIV/0!</v>
      </c>
      <c r="AY13" s="63"/>
      <c r="AZ13" s="64"/>
      <c r="BA13" s="65"/>
      <c r="BB13" s="65"/>
      <c r="BC13" s="63"/>
      <c r="BD13" s="64"/>
      <c r="BE13" s="65"/>
      <c r="BF13" s="65"/>
      <c r="BG13" s="65">
        <f t="shared" si="0"/>
        <v>0</v>
      </c>
      <c r="BH13" s="65">
        <f t="shared" si="0"/>
        <v>0</v>
      </c>
      <c r="BI13" s="66" t="e">
        <f>BH13/#REF!</f>
        <v>#REF!</v>
      </c>
      <c r="BJ13" s="67"/>
      <c r="BK13" s="67"/>
      <c r="BL13" s="68" t="e">
        <f>#REF!-BH13</f>
        <v>#REF!</v>
      </c>
      <c r="BM13" s="104"/>
    </row>
    <row r="14" spans="1:71" ht="140.25">
      <c r="A14" s="37">
        <v>11</v>
      </c>
      <c r="B14" s="34" t="s">
        <v>187</v>
      </c>
      <c r="C14" s="34" t="s">
        <v>188</v>
      </c>
      <c r="D14" s="161" t="s">
        <v>480</v>
      </c>
      <c r="E14" s="38" t="s">
        <v>161</v>
      </c>
      <c r="F14" s="34" t="s">
        <v>127</v>
      </c>
      <c r="G14" s="39">
        <v>1598</v>
      </c>
      <c r="H14" s="40" t="s">
        <v>133</v>
      </c>
      <c r="I14" s="38" t="s">
        <v>35</v>
      </c>
      <c r="J14" s="41">
        <v>4000000</v>
      </c>
      <c r="K14" s="42">
        <v>50</v>
      </c>
      <c r="L14" s="43">
        <f>J14*K14/100</f>
        <v>2000000</v>
      </c>
      <c r="M14" s="33" t="s">
        <v>189</v>
      </c>
      <c r="N14" s="35">
        <v>44496.519924224536</v>
      </c>
      <c r="O14" s="38">
        <v>2291</v>
      </c>
      <c r="P14" s="44" t="s">
        <v>190</v>
      </c>
      <c r="Q14" s="45">
        <v>6.44</v>
      </c>
      <c r="R14" s="45">
        <v>153.56</v>
      </c>
      <c r="S14" s="46">
        <v>0</v>
      </c>
      <c r="T14" s="46">
        <v>8832.24</v>
      </c>
      <c r="U14" s="46">
        <v>8832.24</v>
      </c>
      <c r="V14" s="46">
        <v>821.25</v>
      </c>
      <c r="W14" s="46">
        <v>1642.5</v>
      </c>
      <c r="X14" s="46"/>
      <c r="Y14" s="46"/>
      <c r="Z14" s="38" t="s">
        <v>211</v>
      </c>
      <c r="AA14" s="47">
        <v>77</v>
      </c>
      <c r="AB14" s="48">
        <v>3994000</v>
      </c>
      <c r="AC14" s="48">
        <f>AB14*AD14</f>
        <v>1997000</v>
      </c>
      <c r="AD14" s="49">
        <v>0.5</v>
      </c>
      <c r="AE14" s="50" t="s">
        <v>489</v>
      </c>
      <c r="AF14" s="47"/>
      <c r="AG14" s="49"/>
      <c r="AH14" s="47"/>
      <c r="AI14" s="51"/>
      <c r="AJ14" s="51"/>
      <c r="AK14" s="52">
        <f t="shared" si="1"/>
        <v>0</v>
      </c>
      <c r="AL14" s="53"/>
      <c r="AM14" s="54"/>
      <c r="AN14" s="55"/>
      <c r="AO14" s="56"/>
      <c r="AP14" s="57"/>
      <c r="AQ14" s="56"/>
      <c r="AR14" s="58"/>
      <c r="AS14" s="59"/>
      <c r="AT14" s="60"/>
      <c r="AU14" s="61">
        <f t="shared" si="2"/>
        <v>0</v>
      </c>
      <c r="AV14" s="61">
        <f t="shared" si="4"/>
        <v>0</v>
      </c>
      <c r="AW14" s="61"/>
      <c r="AX14" s="62" t="e">
        <f t="shared" si="3"/>
        <v>#DIV/0!</v>
      </c>
      <c r="AY14" s="63"/>
      <c r="AZ14" s="64"/>
      <c r="BA14" s="65"/>
      <c r="BB14" s="65"/>
      <c r="BC14" s="63"/>
      <c r="BD14" s="64"/>
      <c r="BE14" s="65"/>
      <c r="BF14" s="65"/>
      <c r="BG14" s="65">
        <f t="shared" si="0"/>
        <v>0</v>
      </c>
      <c r="BH14" s="65">
        <f t="shared" si="0"/>
        <v>0</v>
      </c>
      <c r="BI14" s="66" t="e">
        <f>BH14/#REF!</f>
        <v>#REF!</v>
      </c>
      <c r="BJ14" s="67"/>
      <c r="BK14" s="67"/>
      <c r="BL14" s="68" t="e">
        <f>#REF!-BH14</f>
        <v>#REF!</v>
      </c>
      <c r="BM14" s="104"/>
    </row>
    <row r="15" spans="1:71" ht="51">
      <c r="A15" s="38">
        <v>12</v>
      </c>
      <c r="B15" s="34" t="s">
        <v>216</v>
      </c>
      <c r="C15" s="34" t="s">
        <v>217</v>
      </c>
      <c r="D15" s="161" t="s">
        <v>481</v>
      </c>
      <c r="E15" s="38" t="s">
        <v>160</v>
      </c>
      <c r="F15" s="34" t="s">
        <v>96</v>
      </c>
      <c r="G15" s="38">
        <v>1598</v>
      </c>
      <c r="H15" s="44" t="s">
        <v>133</v>
      </c>
      <c r="I15" s="38" t="s">
        <v>35</v>
      </c>
      <c r="J15" s="41">
        <v>243726.13</v>
      </c>
      <c r="K15" s="42">
        <v>50</v>
      </c>
      <c r="L15" s="41">
        <v>121863.06</v>
      </c>
      <c r="M15" s="33" t="s">
        <v>218</v>
      </c>
      <c r="N15" s="35">
        <v>44504.567768020832</v>
      </c>
      <c r="O15" s="38">
        <v>2359</v>
      </c>
      <c r="P15" s="44" t="s">
        <v>219</v>
      </c>
      <c r="Q15" s="45"/>
      <c r="R15" s="45"/>
      <c r="S15" s="46"/>
      <c r="T15" s="46"/>
      <c r="U15" s="46"/>
      <c r="V15" s="46"/>
      <c r="W15" s="46"/>
      <c r="X15" s="46" t="s">
        <v>144</v>
      </c>
      <c r="Y15" s="46"/>
      <c r="Z15" s="38" t="s">
        <v>447</v>
      </c>
      <c r="AA15" s="47">
        <v>66</v>
      </c>
      <c r="AB15" s="48">
        <v>243726.13</v>
      </c>
      <c r="AC15" s="48">
        <v>121863.06</v>
      </c>
      <c r="AD15" s="49">
        <v>0.5</v>
      </c>
      <c r="AE15" s="50" t="s">
        <v>489</v>
      </c>
      <c r="AF15" s="47"/>
      <c r="AG15" s="49"/>
      <c r="AH15" s="47"/>
      <c r="AI15" s="51"/>
      <c r="AJ15" s="51"/>
      <c r="AK15" s="51">
        <f t="shared" si="1"/>
        <v>0</v>
      </c>
      <c r="AL15" s="69"/>
      <c r="AM15" s="47"/>
      <c r="AN15" s="60"/>
      <c r="AO15" s="56"/>
      <c r="AP15" s="56"/>
      <c r="AQ15" s="56"/>
      <c r="AR15" s="58"/>
      <c r="AS15" s="59"/>
      <c r="AT15" s="60"/>
      <c r="AU15" s="59">
        <f t="shared" si="2"/>
        <v>0</v>
      </c>
      <c r="AV15" s="59">
        <v>0</v>
      </c>
      <c r="AW15" s="59"/>
      <c r="AX15" s="70" t="e">
        <f t="shared" si="3"/>
        <v>#DIV/0!</v>
      </c>
      <c r="AY15" s="63"/>
      <c r="AZ15" s="64"/>
      <c r="BA15" s="65"/>
      <c r="BB15" s="65"/>
      <c r="BC15" s="63"/>
      <c r="BD15" s="64"/>
      <c r="BE15" s="65"/>
      <c r="BF15" s="65"/>
      <c r="BG15" s="65">
        <f t="shared" si="0"/>
        <v>0</v>
      </c>
      <c r="BH15" s="65">
        <f t="shared" si="0"/>
        <v>0</v>
      </c>
      <c r="BI15" s="66" t="e">
        <f>BH15/#REF!</f>
        <v>#REF!</v>
      </c>
      <c r="BJ15" s="67"/>
      <c r="BK15" s="67"/>
      <c r="BL15" s="68" t="e">
        <f>#REF!-BH15</f>
        <v>#REF!</v>
      </c>
      <c r="BM15" s="71"/>
    </row>
    <row r="16" spans="1:71" s="20" customFormat="1" ht="63.75">
      <c r="A16" s="38">
        <v>13</v>
      </c>
      <c r="B16" s="34" t="s">
        <v>250</v>
      </c>
      <c r="C16" s="34" t="s">
        <v>254</v>
      </c>
      <c r="D16" s="161" t="s">
        <v>374</v>
      </c>
      <c r="E16" s="38" t="s">
        <v>375</v>
      </c>
      <c r="F16" s="34" t="s">
        <v>127</v>
      </c>
      <c r="G16" s="38">
        <v>1598</v>
      </c>
      <c r="H16" s="44" t="s">
        <v>133</v>
      </c>
      <c r="I16" s="38" t="s">
        <v>35</v>
      </c>
      <c r="J16" s="41">
        <v>3920000</v>
      </c>
      <c r="K16" s="42">
        <v>50</v>
      </c>
      <c r="L16" s="41">
        <v>1959999.97</v>
      </c>
      <c r="M16" s="33" t="s">
        <v>259</v>
      </c>
      <c r="N16" s="35">
        <v>44516.470023495371</v>
      </c>
      <c r="O16" s="38">
        <v>2511</v>
      </c>
      <c r="P16" s="44" t="s">
        <v>372</v>
      </c>
      <c r="Q16" s="45">
        <v>49.69</v>
      </c>
      <c r="R16" s="45">
        <v>8</v>
      </c>
      <c r="S16" s="46">
        <v>0</v>
      </c>
      <c r="T16" s="46">
        <v>1788.5</v>
      </c>
      <c r="U16" s="46">
        <v>1788.5</v>
      </c>
      <c r="V16" s="46">
        <v>1788.5</v>
      </c>
      <c r="W16" s="46"/>
      <c r="X16" s="46" t="s">
        <v>163</v>
      </c>
      <c r="Y16" s="46" t="s">
        <v>164</v>
      </c>
      <c r="Z16" s="38" t="s">
        <v>447</v>
      </c>
      <c r="AA16" s="47">
        <v>79</v>
      </c>
      <c r="AB16" s="48">
        <v>3920000</v>
      </c>
      <c r="AC16" s="48">
        <v>1959999.97</v>
      </c>
      <c r="AD16" s="49">
        <v>0.5</v>
      </c>
      <c r="AE16" s="50" t="s">
        <v>489</v>
      </c>
      <c r="AF16" s="47"/>
      <c r="AG16" s="49"/>
      <c r="AH16" s="47"/>
      <c r="AI16" s="51"/>
      <c r="AJ16" s="51"/>
      <c r="AK16" s="51">
        <f t="shared" si="1"/>
        <v>0</v>
      </c>
      <c r="AL16" s="69"/>
      <c r="AM16" s="47"/>
      <c r="AN16" s="60"/>
      <c r="AO16" s="56"/>
      <c r="AP16" s="56"/>
      <c r="AQ16" s="56"/>
      <c r="AR16" s="58"/>
      <c r="AS16" s="59"/>
      <c r="AT16" s="60"/>
      <c r="AU16" s="59">
        <f t="shared" si="2"/>
        <v>0</v>
      </c>
      <c r="AV16" s="59">
        <f t="shared" si="4"/>
        <v>0</v>
      </c>
      <c r="AW16" s="59"/>
      <c r="AX16" s="70" t="e">
        <f t="shared" si="3"/>
        <v>#DIV/0!</v>
      </c>
      <c r="AY16" s="63"/>
      <c r="AZ16" s="64"/>
      <c r="BA16" s="65"/>
      <c r="BB16" s="65"/>
      <c r="BC16" s="63"/>
      <c r="BD16" s="64"/>
      <c r="BE16" s="65"/>
      <c r="BF16" s="65"/>
      <c r="BG16" s="65">
        <f t="shared" si="0"/>
        <v>0</v>
      </c>
      <c r="BH16" s="65">
        <f t="shared" si="0"/>
        <v>0</v>
      </c>
      <c r="BI16" s="66" t="e">
        <f>BH16/#REF!</f>
        <v>#REF!</v>
      </c>
      <c r="BJ16" s="67"/>
      <c r="BK16" s="67"/>
      <c r="BL16" s="68" t="e">
        <f>#REF!-BH16</f>
        <v>#REF!</v>
      </c>
      <c r="BM16" s="71"/>
    </row>
    <row r="17" spans="1:65" ht="28.5">
      <c r="A17" s="117">
        <v>14</v>
      </c>
      <c r="B17" s="117" t="s">
        <v>251</v>
      </c>
      <c r="C17" s="117" t="s">
        <v>255</v>
      </c>
      <c r="D17" s="160" t="s">
        <v>482</v>
      </c>
      <c r="E17" s="117" t="s">
        <v>264</v>
      </c>
      <c r="F17" s="117" t="s">
        <v>127</v>
      </c>
      <c r="G17" s="117">
        <v>1598</v>
      </c>
      <c r="H17" s="125" t="s">
        <v>133</v>
      </c>
      <c r="I17" s="117" t="s">
        <v>35</v>
      </c>
      <c r="J17" s="120">
        <v>203070.47</v>
      </c>
      <c r="K17" s="121">
        <v>50</v>
      </c>
      <c r="L17" s="120">
        <v>101535.23</v>
      </c>
      <c r="M17" s="123" t="s">
        <v>260</v>
      </c>
      <c r="N17" s="124">
        <v>44516.543830324073</v>
      </c>
      <c r="O17" s="117">
        <v>2460</v>
      </c>
      <c r="P17" s="125" t="s">
        <v>263</v>
      </c>
      <c r="Q17" s="126">
        <v>1</v>
      </c>
      <c r="R17" s="126">
        <v>2</v>
      </c>
      <c r="S17" s="127">
        <v>18.25</v>
      </c>
      <c r="T17" s="127">
        <v>346.75</v>
      </c>
      <c r="U17" s="127">
        <v>365</v>
      </c>
      <c r="V17" s="127">
        <v>346.75</v>
      </c>
      <c r="W17" s="127">
        <v>10</v>
      </c>
      <c r="X17" s="127"/>
      <c r="Y17" s="127"/>
      <c r="Z17" s="117" t="s">
        <v>210</v>
      </c>
      <c r="AA17" s="128">
        <v>0</v>
      </c>
      <c r="AB17" s="129">
        <v>0</v>
      </c>
      <c r="AC17" s="129">
        <f>AB17*AD17</f>
        <v>0</v>
      </c>
      <c r="AD17" s="130">
        <v>0.5</v>
      </c>
      <c r="AE17" s="131" t="s">
        <v>491</v>
      </c>
      <c r="AF17" s="128" t="s">
        <v>497</v>
      </c>
      <c r="AG17" s="130" t="s">
        <v>498</v>
      </c>
      <c r="AH17" s="128"/>
      <c r="AI17" s="132"/>
      <c r="AJ17" s="132"/>
      <c r="AK17" s="132">
        <f t="shared" si="1"/>
        <v>0</v>
      </c>
      <c r="AL17" s="151"/>
      <c r="AM17" s="128"/>
      <c r="AN17" s="140"/>
      <c r="AO17" s="137"/>
      <c r="AP17" s="137"/>
      <c r="AQ17" s="137"/>
      <c r="AR17" s="152"/>
      <c r="AS17" s="139"/>
      <c r="AT17" s="140"/>
      <c r="AU17" s="139">
        <f t="shared" si="2"/>
        <v>0</v>
      </c>
      <c r="AV17" s="139">
        <f t="shared" si="4"/>
        <v>0</v>
      </c>
      <c r="AW17" s="139"/>
      <c r="AX17" s="153" t="e">
        <f t="shared" si="3"/>
        <v>#DIV/0!</v>
      </c>
      <c r="AY17" s="143"/>
      <c r="AZ17" s="144"/>
      <c r="BA17" s="145"/>
      <c r="BB17" s="145"/>
      <c r="BC17" s="143"/>
      <c r="BD17" s="144"/>
      <c r="BE17" s="145"/>
      <c r="BF17" s="145"/>
      <c r="BG17" s="145">
        <f t="shared" si="0"/>
        <v>0</v>
      </c>
      <c r="BH17" s="145">
        <f t="shared" si="0"/>
        <v>0</v>
      </c>
      <c r="BI17" s="146" t="e">
        <f>BH17/#REF!</f>
        <v>#REF!</v>
      </c>
      <c r="BJ17" s="147"/>
      <c r="BK17" s="147"/>
      <c r="BL17" s="148" t="e">
        <f>#REF!-BH17</f>
        <v>#REF!</v>
      </c>
      <c r="BM17" s="154"/>
    </row>
    <row r="18" spans="1:65" ht="38.25">
      <c r="A18" s="117">
        <v>15</v>
      </c>
      <c r="B18" s="117" t="s">
        <v>252</v>
      </c>
      <c r="C18" s="117" t="s">
        <v>256</v>
      </c>
      <c r="D18" s="160" t="s">
        <v>369</v>
      </c>
      <c r="E18" s="117" t="s">
        <v>370</v>
      </c>
      <c r="F18" s="117" t="s">
        <v>258</v>
      </c>
      <c r="G18" s="117">
        <v>1598</v>
      </c>
      <c r="H18" s="125" t="s">
        <v>133</v>
      </c>
      <c r="I18" s="117" t="s">
        <v>35</v>
      </c>
      <c r="J18" s="120">
        <v>486046.3</v>
      </c>
      <c r="K18" s="121">
        <v>50</v>
      </c>
      <c r="L18" s="120">
        <f>J18*K18/100</f>
        <v>243023.15</v>
      </c>
      <c r="M18" s="123" t="s">
        <v>261</v>
      </c>
      <c r="N18" s="124">
        <v>44522.524447766205</v>
      </c>
      <c r="O18" s="117">
        <v>2505</v>
      </c>
      <c r="P18" s="125" t="s">
        <v>367</v>
      </c>
      <c r="Q18" s="126">
        <v>0</v>
      </c>
      <c r="R18" s="126">
        <v>4</v>
      </c>
      <c r="S18" s="127">
        <v>0</v>
      </c>
      <c r="T18" s="127">
        <v>240</v>
      </c>
      <c r="U18" s="127">
        <v>240</v>
      </c>
      <c r="V18" s="127">
        <v>240</v>
      </c>
      <c r="W18" s="127">
        <v>0</v>
      </c>
      <c r="X18" s="127" t="s">
        <v>368</v>
      </c>
      <c r="Y18" s="127"/>
      <c r="Z18" s="117" t="s">
        <v>210</v>
      </c>
      <c r="AA18" s="128">
        <v>0</v>
      </c>
      <c r="AB18" s="129">
        <v>0</v>
      </c>
      <c r="AC18" s="129">
        <f>AB18*AD18</f>
        <v>0</v>
      </c>
      <c r="AD18" s="130">
        <v>0.5</v>
      </c>
      <c r="AE18" s="131" t="s">
        <v>491</v>
      </c>
      <c r="AF18" s="128" t="s">
        <v>492</v>
      </c>
      <c r="AG18" s="130" t="s">
        <v>498</v>
      </c>
      <c r="AH18" s="128"/>
      <c r="AI18" s="132"/>
      <c r="AJ18" s="132"/>
      <c r="AK18" s="132">
        <f t="shared" si="1"/>
        <v>0</v>
      </c>
      <c r="AL18" s="151"/>
      <c r="AM18" s="128"/>
      <c r="AN18" s="140"/>
      <c r="AO18" s="137"/>
      <c r="AP18" s="137"/>
      <c r="AQ18" s="137"/>
      <c r="AR18" s="152"/>
      <c r="AS18" s="139"/>
      <c r="AT18" s="140"/>
      <c r="AU18" s="139">
        <f t="shared" si="2"/>
        <v>0</v>
      </c>
      <c r="AV18" s="139">
        <f t="shared" si="4"/>
        <v>0</v>
      </c>
      <c r="AW18" s="139"/>
      <c r="AX18" s="153" t="e">
        <f t="shared" si="3"/>
        <v>#DIV/0!</v>
      </c>
      <c r="AY18" s="143"/>
      <c r="AZ18" s="144"/>
      <c r="BA18" s="145"/>
      <c r="BB18" s="145"/>
      <c r="BC18" s="143"/>
      <c r="BD18" s="144"/>
      <c r="BE18" s="145"/>
      <c r="BF18" s="145"/>
      <c r="BG18" s="145">
        <f t="shared" si="0"/>
        <v>0</v>
      </c>
      <c r="BH18" s="145">
        <f t="shared" si="0"/>
        <v>0</v>
      </c>
      <c r="BI18" s="146" t="e">
        <f>BH18/#REF!</f>
        <v>#REF!</v>
      </c>
      <c r="BJ18" s="147"/>
      <c r="BK18" s="147"/>
      <c r="BL18" s="148" t="e">
        <f>#REF!-BH18</f>
        <v>#REF!</v>
      </c>
      <c r="BM18" s="154"/>
    </row>
    <row r="19" spans="1:65" ht="28.5">
      <c r="A19" s="117">
        <v>16</v>
      </c>
      <c r="B19" s="117" t="s">
        <v>253</v>
      </c>
      <c r="C19" s="117" t="s">
        <v>257</v>
      </c>
      <c r="D19" s="160" t="s">
        <v>483</v>
      </c>
      <c r="E19" s="117" t="s">
        <v>455</v>
      </c>
      <c r="F19" s="117" t="s">
        <v>258</v>
      </c>
      <c r="G19" s="117">
        <v>1598</v>
      </c>
      <c r="H19" s="125" t="s">
        <v>133</v>
      </c>
      <c r="I19" s="117" t="s">
        <v>35</v>
      </c>
      <c r="J19" s="120">
        <v>273601.34000000003</v>
      </c>
      <c r="K19" s="121">
        <v>85</v>
      </c>
      <c r="L19" s="120">
        <v>232561.13</v>
      </c>
      <c r="M19" s="123" t="s">
        <v>262</v>
      </c>
      <c r="N19" s="124">
        <v>44522.546684988425</v>
      </c>
      <c r="O19" s="117">
        <v>2506</v>
      </c>
      <c r="P19" s="125" t="s">
        <v>367</v>
      </c>
      <c r="Q19" s="126">
        <v>0</v>
      </c>
      <c r="R19" s="126">
        <v>4</v>
      </c>
      <c r="S19" s="127">
        <v>0</v>
      </c>
      <c r="T19" s="127">
        <v>240</v>
      </c>
      <c r="U19" s="127">
        <v>240</v>
      </c>
      <c r="V19" s="127">
        <v>240</v>
      </c>
      <c r="W19" s="127">
        <v>160</v>
      </c>
      <c r="X19" s="127" t="s">
        <v>368</v>
      </c>
      <c r="Y19" s="127"/>
      <c r="Z19" s="117" t="s">
        <v>210</v>
      </c>
      <c r="AA19" s="128">
        <v>0</v>
      </c>
      <c r="AB19" s="129">
        <v>0</v>
      </c>
      <c r="AC19" s="129">
        <f>AB19*AD19</f>
        <v>0</v>
      </c>
      <c r="AD19" s="130">
        <v>0.5</v>
      </c>
      <c r="AE19" s="131" t="s">
        <v>491</v>
      </c>
      <c r="AF19" s="128" t="s">
        <v>496</v>
      </c>
      <c r="AG19" s="130" t="s">
        <v>498</v>
      </c>
      <c r="AH19" s="128"/>
      <c r="AI19" s="132"/>
      <c r="AJ19" s="132"/>
      <c r="AK19" s="132">
        <f t="shared" si="1"/>
        <v>0</v>
      </c>
      <c r="AL19" s="151"/>
      <c r="AM19" s="128"/>
      <c r="AN19" s="140"/>
      <c r="AO19" s="137"/>
      <c r="AP19" s="137"/>
      <c r="AQ19" s="137"/>
      <c r="AR19" s="152"/>
      <c r="AS19" s="139"/>
      <c r="AT19" s="140"/>
      <c r="AU19" s="139">
        <f t="shared" si="2"/>
        <v>0</v>
      </c>
      <c r="AV19" s="139">
        <f t="shared" si="4"/>
        <v>0</v>
      </c>
      <c r="AW19" s="139"/>
      <c r="AX19" s="153" t="e">
        <f t="shared" si="3"/>
        <v>#DIV/0!</v>
      </c>
      <c r="AY19" s="143"/>
      <c r="AZ19" s="144"/>
      <c r="BA19" s="145"/>
      <c r="BB19" s="145"/>
      <c r="BC19" s="143"/>
      <c r="BD19" s="144"/>
      <c r="BE19" s="145"/>
      <c r="BF19" s="145"/>
      <c r="BG19" s="145">
        <f t="shared" si="0"/>
        <v>0</v>
      </c>
      <c r="BH19" s="145">
        <f t="shared" si="0"/>
        <v>0</v>
      </c>
      <c r="BI19" s="146" t="e">
        <f>BH19/#REF!</f>
        <v>#REF!</v>
      </c>
      <c r="BJ19" s="147"/>
      <c r="BK19" s="147"/>
      <c r="BL19" s="148" t="e">
        <f>#REF!-BH19</f>
        <v>#REF!</v>
      </c>
      <c r="BM19" s="154"/>
    </row>
    <row r="20" spans="1:65" ht="89.25">
      <c r="A20" s="38">
        <v>17</v>
      </c>
      <c r="B20" s="34" t="s">
        <v>292</v>
      </c>
      <c r="C20" s="34" t="s">
        <v>293</v>
      </c>
      <c r="D20" s="158" t="s">
        <v>484</v>
      </c>
      <c r="E20" s="38" t="s">
        <v>454</v>
      </c>
      <c r="F20" s="34" t="s">
        <v>127</v>
      </c>
      <c r="G20" s="38">
        <v>1598</v>
      </c>
      <c r="H20" s="44" t="s">
        <v>133</v>
      </c>
      <c r="I20" s="38" t="s">
        <v>35</v>
      </c>
      <c r="J20" s="41">
        <v>1500000</v>
      </c>
      <c r="K20" s="42">
        <v>50</v>
      </c>
      <c r="L20" s="41">
        <v>749999.99</v>
      </c>
      <c r="M20" s="33" t="s">
        <v>294</v>
      </c>
      <c r="N20" s="35">
        <v>44528.63208653935</v>
      </c>
      <c r="O20" s="38">
        <v>2576</v>
      </c>
      <c r="P20" s="44" t="s">
        <v>415</v>
      </c>
      <c r="Q20" s="45"/>
      <c r="R20" s="45"/>
      <c r="S20" s="46"/>
      <c r="T20" s="46"/>
      <c r="U20" s="46"/>
      <c r="V20" s="46"/>
      <c r="W20" s="46"/>
      <c r="X20" s="46"/>
      <c r="Y20" s="46"/>
      <c r="Z20" s="38" t="s">
        <v>211</v>
      </c>
      <c r="AA20" s="47">
        <v>91</v>
      </c>
      <c r="AB20" s="48">
        <v>1500000</v>
      </c>
      <c r="AC20" s="48">
        <v>749999.99</v>
      </c>
      <c r="AD20" s="49">
        <v>0.5</v>
      </c>
      <c r="AE20" s="50" t="s">
        <v>489</v>
      </c>
      <c r="AF20" s="47"/>
      <c r="AG20" s="49"/>
      <c r="AH20" s="47"/>
      <c r="AI20" s="51"/>
      <c r="AJ20" s="51"/>
      <c r="AK20" s="51">
        <f t="shared" si="1"/>
        <v>0</v>
      </c>
      <c r="AL20" s="69"/>
      <c r="AM20" s="47"/>
      <c r="AN20" s="60"/>
      <c r="AO20" s="56"/>
      <c r="AP20" s="56"/>
      <c r="AQ20" s="56"/>
      <c r="AR20" s="58"/>
      <c r="AS20" s="59"/>
      <c r="AT20" s="60"/>
      <c r="AU20" s="59">
        <f t="shared" si="2"/>
        <v>0</v>
      </c>
      <c r="AV20" s="59">
        <f t="shared" si="4"/>
        <v>0</v>
      </c>
      <c r="AW20" s="59"/>
      <c r="AX20" s="70" t="e">
        <f t="shared" si="3"/>
        <v>#DIV/0!</v>
      </c>
      <c r="AY20" s="63"/>
      <c r="AZ20" s="64"/>
      <c r="BA20" s="65"/>
      <c r="BB20" s="65"/>
      <c r="BC20" s="63"/>
      <c r="BD20" s="64"/>
      <c r="BE20" s="65"/>
      <c r="BF20" s="65"/>
      <c r="BG20" s="65">
        <f t="shared" si="0"/>
        <v>0</v>
      </c>
      <c r="BH20" s="65">
        <f t="shared" si="0"/>
        <v>0</v>
      </c>
      <c r="BI20" s="66" t="e">
        <f>BH20/#REF!</f>
        <v>#REF!</v>
      </c>
      <c r="BJ20" s="67"/>
      <c r="BK20" s="67"/>
      <c r="BL20" s="68" t="e">
        <f>#REF!-BH20</f>
        <v>#REF!</v>
      </c>
      <c r="BM20" s="71"/>
    </row>
    <row r="21" spans="1:65" ht="127.5">
      <c r="A21" s="38">
        <v>18</v>
      </c>
      <c r="B21" s="34" t="s">
        <v>335</v>
      </c>
      <c r="C21" s="34" t="s">
        <v>353</v>
      </c>
      <c r="D21" s="161" t="s">
        <v>485</v>
      </c>
      <c r="E21" s="38" t="s">
        <v>440</v>
      </c>
      <c r="F21" s="34" t="s">
        <v>361</v>
      </c>
      <c r="G21" s="38">
        <v>1598</v>
      </c>
      <c r="H21" s="44" t="s">
        <v>133</v>
      </c>
      <c r="I21" s="38" t="s">
        <v>35</v>
      </c>
      <c r="J21" s="41">
        <v>3892494.23</v>
      </c>
      <c r="K21" s="42">
        <v>50</v>
      </c>
      <c r="L21" s="41">
        <v>1946242.11</v>
      </c>
      <c r="M21" s="33" t="s">
        <v>344</v>
      </c>
      <c r="N21" s="35">
        <v>44529.37579085648</v>
      </c>
      <c r="O21" s="38">
        <v>2606</v>
      </c>
      <c r="P21" s="44" t="s">
        <v>441</v>
      </c>
      <c r="Q21" s="45"/>
      <c r="R21" s="45"/>
      <c r="S21" s="46">
        <v>284.93</v>
      </c>
      <c r="T21" s="46">
        <v>1617.12</v>
      </c>
      <c r="U21" s="46">
        <v>1902.05</v>
      </c>
      <c r="V21" s="46">
        <v>1617.12</v>
      </c>
      <c r="W21" s="46">
        <v>9116.26</v>
      </c>
      <c r="X21" s="46"/>
      <c r="Y21" s="46"/>
      <c r="Z21" s="38" t="s">
        <v>210</v>
      </c>
      <c r="AA21" s="47">
        <v>54</v>
      </c>
      <c r="AB21" s="48">
        <v>3892484.23</v>
      </c>
      <c r="AC21" s="48">
        <v>1946242.11</v>
      </c>
      <c r="AD21" s="49">
        <v>0.5</v>
      </c>
      <c r="AE21" s="50" t="s">
        <v>491</v>
      </c>
      <c r="AF21" s="47"/>
      <c r="AG21" s="49"/>
      <c r="AH21" s="47"/>
      <c r="AI21" s="51"/>
      <c r="AJ21" s="51"/>
      <c r="AK21" s="51">
        <f t="shared" si="1"/>
        <v>0</v>
      </c>
      <c r="AL21" s="69"/>
      <c r="AM21" s="47"/>
      <c r="AN21" s="60"/>
      <c r="AO21" s="56"/>
      <c r="AP21" s="56"/>
      <c r="AQ21" s="56"/>
      <c r="AR21" s="58"/>
      <c r="AS21" s="59"/>
      <c r="AT21" s="60"/>
      <c r="AU21" s="59">
        <f t="shared" si="2"/>
        <v>0</v>
      </c>
      <c r="AV21" s="59">
        <f t="shared" si="4"/>
        <v>0</v>
      </c>
      <c r="AW21" s="59"/>
      <c r="AX21" s="70" t="e">
        <f t="shared" si="3"/>
        <v>#DIV/0!</v>
      </c>
      <c r="AY21" s="63"/>
      <c r="AZ21" s="64"/>
      <c r="BA21" s="65"/>
      <c r="BB21" s="65"/>
      <c r="BC21" s="63"/>
      <c r="BD21" s="64"/>
      <c r="BE21" s="65"/>
      <c r="BF21" s="65"/>
      <c r="BG21" s="65">
        <f t="shared" si="0"/>
        <v>0</v>
      </c>
      <c r="BH21" s="65">
        <f t="shared" si="0"/>
        <v>0</v>
      </c>
      <c r="BI21" s="66" t="e">
        <f>BH21/#REF!</f>
        <v>#REF!</v>
      </c>
      <c r="BJ21" s="67"/>
      <c r="BK21" s="67"/>
      <c r="BL21" s="68" t="e">
        <f>#REF!-BH21</f>
        <v>#REF!</v>
      </c>
      <c r="BM21" s="71"/>
    </row>
    <row r="22" spans="1:65" ht="51">
      <c r="A22" s="38">
        <v>19</v>
      </c>
      <c r="B22" s="34" t="s">
        <v>336</v>
      </c>
      <c r="C22" s="34" t="s">
        <v>324</v>
      </c>
      <c r="D22" s="158" t="s">
        <v>456</v>
      </c>
      <c r="E22" s="38" t="s">
        <v>151</v>
      </c>
      <c r="F22" s="34" t="s">
        <v>97</v>
      </c>
      <c r="G22" s="38">
        <v>1598</v>
      </c>
      <c r="H22" s="44" t="s">
        <v>133</v>
      </c>
      <c r="I22" s="38" t="s">
        <v>35</v>
      </c>
      <c r="J22" s="41">
        <v>1874429.92</v>
      </c>
      <c r="K22" s="42">
        <v>50</v>
      </c>
      <c r="L22" s="41">
        <f>J22*K22/100</f>
        <v>937214.96</v>
      </c>
      <c r="M22" s="33" t="s">
        <v>345</v>
      </c>
      <c r="N22" s="35">
        <v>44529.464749733794</v>
      </c>
      <c r="O22" s="38">
        <v>2572</v>
      </c>
      <c r="P22" s="44" t="s">
        <v>445</v>
      </c>
      <c r="Q22" s="45"/>
      <c r="R22" s="45"/>
      <c r="S22" s="46"/>
      <c r="T22" s="46"/>
      <c r="U22" s="46"/>
      <c r="V22" s="46"/>
      <c r="W22" s="46"/>
      <c r="X22" s="46"/>
      <c r="Y22" s="46"/>
      <c r="Z22" s="38" t="s">
        <v>211</v>
      </c>
      <c r="AA22" s="47">
        <v>56</v>
      </c>
      <c r="AB22" s="48">
        <v>1442882.92</v>
      </c>
      <c r="AC22" s="48">
        <v>721444.46</v>
      </c>
      <c r="AD22" s="49">
        <v>0.5</v>
      </c>
      <c r="AE22" s="50" t="s">
        <v>489</v>
      </c>
      <c r="AF22" s="47" t="s">
        <v>493</v>
      </c>
      <c r="AG22" s="49" t="s">
        <v>498</v>
      </c>
      <c r="AH22" s="47"/>
      <c r="AI22" s="51"/>
      <c r="AJ22" s="51"/>
      <c r="AK22" s="51">
        <f t="shared" si="1"/>
        <v>0</v>
      </c>
      <c r="AL22" s="69"/>
      <c r="AM22" s="47"/>
      <c r="AN22" s="60"/>
      <c r="AO22" s="56"/>
      <c r="AP22" s="56"/>
      <c r="AQ22" s="56"/>
      <c r="AR22" s="58"/>
      <c r="AS22" s="59"/>
      <c r="AT22" s="60"/>
      <c r="AU22" s="59">
        <f t="shared" ref="AU22:AU33" si="5">AS22*AT22/100</f>
        <v>0</v>
      </c>
      <c r="AV22" s="59">
        <f t="shared" ref="AV22:AV33" si="6">AS22-AU22</f>
        <v>0</v>
      </c>
      <c r="AW22" s="59"/>
      <c r="AX22" s="70" t="e">
        <f t="shared" ref="AX22:AX33" si="7">AW22*100/AS22</f>
        <v>#DIV/0!</v>
      </c>
      <c r="AY22" s="63"/>
      <c r="AZ22" s="64"/>
      <c r="BA22" s="65"/>
      <c r="BB22" s="65"/>
      <c r="BC22" s="63"/>
      <c r="BD22" s="64"/>
      <c r="BE22" s="65"/>
      <c r="BF22" s="65"/>
      <c r="BG22" s="65">
        <f t="shared" ref="BG22:BG33" si="8">BA22+BE22</f>
        <v>0</v>
      </c>
      <c r="BH22" s="65">
        <f t="shared" ref="BH22:BH33" si="9">BB22+BF22</f>
        <v>0</v>
      </c>
      <c r="BI22" s="66" t="e">
        <f>BH22/#REF!</f>
        <v>#REF!</v>
      </c>
      <c r="BJ22" s="67"/>
      <c r="BK22" s="67"/>
      <c r="BL22" s="68" t="e">
        <f>#REF!-BH22</f>
        <v>#REF!</v>
      </c>
      <c r="BM22" s="71"/>
    </row>
    <row r="23" spans="1:65" ht="76.5">
      <c r="A23" s="38">
        <v>20</v>
      </c>
      <c r="B23" s="34" t="s">
        <v>337</v>
      </c>
      <c r="C23" s="34" t="s">
        <v>354</v>
      </c>
      <c r="D23" s="161" t="s">
        <v>457</v>
      </c>
      <c r="E23" s="38" t="s">
        <v>370</v>
      </c>
      <c r="F23" s="34" t="s">
        <v>258</v>
      </c>
      <c r="G23" s="38">
        <v>1598</v>
      </c>
      <c r="H23" s="44" t="s">
        <v>133</v>
      </c>
      <c r="I23" s="38" t="s">
        <v>35</v>
      </c>
      <c r="J23" s="41">
        <v>354523.19</v>
      </c>
      <c r="K23" s="42">
        <v>50</v>
      </c>
      <c r="L23" s="41">
        <v>177261.5</v>
      </c>
      <c r="M23" s="33" t="s">
        <v>346</v>
      </c>
      <c r="N23" s="35">
        <v>44529.519010613425</v>
      </c>
      <c r="O23" s="38">
        <v>2624</v>
      </c>
      <c r="P23" s="44" t="s">
        <v>441</v>
      </c>
      <c r="Q23" s="45"/>
      <c r="R23" s="45"/>
      <c r="S23" s="46"/>
      <c r="T23" s="46"/>
      <c r="U23" s="46"/>
      <c r="V23" s="46"/>
      <c r="W23" s="46"/>
      <c r="X23" s="46"/>
      <c r="Y23" s="46"/>
      <c r="Z23" s="38" t="s">
        <v>211</v>
      </c>
      <c r="AA23" s="47">
        <v>51</v>
      </c>
      <c r="AB23" s="48">
        <v>314799.34000000003</v>
      </c>
      <c r="AC23" s="48">
        <v>157399.66</v>
      </c>
      <c r="AD23" s="49">
        <v>0.5</v>
      </c>
      <c r="AE23" s="50" t="s">
        <v>489</v>
      </c>
      <c r="AF23" s="47" t="s">
        <v>494</v>
      </c>
      <c r="AG23" s="49" t="s">
        <v>499</v>
      </c>
      <c r="AH23" s="47"/>
      <c r="AI23" s="51"/>
      <c r="AJ23" s="51"/>
      <c r="AK23" s="51">
        <f t="shared" si="1"/>
        <v>0</v>
      </c>
      <c r="AL23" s="69"/>
      <c r="AM23" s="47"/>
      <c r="AN23" s="60"/>
      <c r="AO23" s="56"/>
      <c r="AP23" s="56"/>
      <c r="AQ23" s="56"/>
      <c r="AR23" s="58"/>
      <c r="AS23" s="59"/>
      <c r="AT23" s="60"/>
      <c r="AU23" s="59">
        <f t="shared" si="5"/>
        <v>0</v>
      </c>
      <c r="AV23" s="59">
        <f t="shared" si="6"/>
        <v>0</v>
      </c>
      <c r="AW23" s="59"/>
      <c r="AX23" s="70" t="e">
        <f t="shared" si="7"/>
        <v>#DIV/0!</v>
      </c>
      <c r="AY23" s="63"/>
      <c r="AZ23" s="64"/>
      <c r="BA23" s="65"/>
      <c r="BB23" s="65"/>
      <c r="BC23" s="63"/>
      <c r="BD23" s="64"/>
      <c r="BE23" s="65"/>
      <c r="BF23" s="65"/>
      <c r="BG23" s="65">
        <f t="shared" si="8"/>
        <v>0</v>
      </c>
      <c r="BH23" s="65">
        <f t="shared" si="9"/>
        <v>0</v>
      </c>
      <c r="BI23" s="66" t="e">
        <f>BH23/#REF!</f>
        <v>#REF!</v>
      </c>
      <c r="BJ23" s="67"/>
      <c r="BK23" s="67"/>
      <c r="BL23" s="68" t="e">
        <f>#REF!-BH23</f>
        <v>#REF!</v>
      </c>
      <c r="BM23" s="71"/>
    </row>
    <row r="24" spans="1:65" ht="38.25">
      <c r="A24" s="38">
        <v>21</v>
      </c>
      <c r="B24" s="34" t="s">
        <v>338</v>
      </c>
      <c r="C24" s="34" t="s">
        <v>355</v>
      </c>
      <c r="D24" s="161" t="s">
        <v>486</v>
      </c>
      <c r="E24" s="38" t="s">
        <v>458</v>
      </c>
      <c r="F24" s="34" t="s">
        <v>97</v>
      </c>
      <c r="G24" s="38">
        <v>1598</v>
      </c>
      <c r="H24" s="44" t="s">
        <v>133</v>
      </c>
      <c r="I24" s="38" t="s">
        <v>35</v>
      </c>
      <c r="J24" s="41">
        <v>107330.7</v>
      </c>
      <c r="K24" s="42">
        <v>50</v>
      </c>
      <c r="L24" s="41">
        <v>53665.34</v>
      </c>
      <c r="M24" s="33" t="s">
        <v>347</v>
      </c>
      <c r="N24" s="35">
        <v>44529.604944942126</v>
      </c>
      <c r="O24" s="38">
        <v>2602</v>
      </c>
      <c r="P24" s="44" t="s">
        <v>443</v>
      </c>
      <c r="Q24" s="45"/>
      <c r="R24" s="45"/>
      <c r="S24" s="46"/>
      <c r="T24" s="46"/>
      <c r="U24" s="46"/>
      <c r="V24" s="46"/>
      <c r="W24" s="46"/>
      <c r="X24" s="46"/>
      <c r="Y24" s="46"/>
      <c r="Z24" s="38" t="s">
        <v>211</v>
      </c>
      <c r="AA24" s="47">
        <v>79</v>
      </c>
      <c r="AB24" s="48">
        <v>104415.73</v>
      </c>
      <c r="AC24" s="48">
        <v>52207.86</v>
      </c>
      <c r="AD24" s="49">
        <v>0.5</v>
      </c>
      <c r="AE24" s="50" t="s">
        <v>489</v>
      </c>
      <c r="AF24" s="47"/>
      <c r="AG24" s="49"/>
      <c r="AH24" s="47"/>
      <c r="AI24" s="51"/>
      <c r="AJ24" s="51"/>
      <c r="AK24" s="51">
        <f t="shared" si="1"/>
        <v>0</v>
      </c>
      <c r="AL24" s="69"/>
      <c r="AM24" s="47"/>
      <c r="AN24" s="60"/>
      <c r="AO24" s="56"/>
      <c r="AP24" s="56"/>
      <c r="AQ24" s="56"/>
      <c r="AR24" s="58"/>
      <c r="AS24" s="59"/>
      <c r="AT24" s="60"/>
      <c r="AU24" s="59">
        <f t="shared" si="5"/>
        <v>0</v>
      </c>
      <c r="AV24" s="59">
        <f t="shared" si="6"/>
        <v>0</v>
      </c>
      <c r="AW24" s="59"/>
      <c r="AX24" s="70" t="e">
        <f t="shared" si="7"/>
        <v>#DIV/0!</v>
      </c>
      <c r="AY24" s="63"/>
      <c r="AZ24" s="64"/>
      <c r="BA24" s="65"/>
      <c r="BB24" s="65"/>
      <c r="BC24" s="63"/>
      <c r="BD24" s="64"/>
      <c r="BE24" s="65"/>
      <c r="BF24" s="65"/>
      <c r="BG24" s="65">
        <f t="shared" si="8"/>
        <v>0</v>
      </c>
      <c r="BH24" s="65">
        <f t="shared" si="9"/>
        <v>0</v>
      </c>
      <c r="BI24" s="66" t="e">
        <f>BH24/#REF!</f>
        <v>#REF!</v>
      </c>
      <c r="BJ24" s="67"/>
      <c r="BK24" s="67"/>
      <c r="BL24" s="68" t="e">
        <f>#REF!-BH24</f>
        <v>#REF!</v>
      </c>
      <c r="BM24" s="71"/>
    </row>
    <row r="25" spans="1:65" ht="127.5">
      <c r="A25" s="38">
        <v>22</v>
      </c>
      <c r="B25" s="34" t="s">
        <v>339</v>
      </c>
      <c r="C25" s="34" t="s">
        <v>356</v>
      </c>
      <c r="D25" s="161" t="s">
        <v>459</v>
      </c>
      <c r="E25" s="38" t="s">
        <v>454</v>
      </c>
      <c r="F25" s="34" t="s">
        <v>127</v>
      </c>
      <c r="G25" s="38">
        <v>1598</v>
      </c>
      <c r="H25" s="44" t="s">
        <v>133</v>
      </c>
      <c r="I25" s="38" t="s">
        <v>35</v>
      </c>
      <c r="J25" s="41">
        <v>548607.06000000006</v>
      </c>
      <c r="K25" s="42">
        <v>50</v>
      </c>
      <c r="L25" s="41">
        <v>274303.52</v>
      </c>
      <c r="M25" s="33" t="s">
        <v>348</v>
      </c>
      <c r="N25" s="35">
        <v>44529.674902465274</v>
      </c>
      <c r="O25" s="38">
        <v>2589</v>
      </c>
      <c r="P25" s="44" t="s">
        <v>443</v>
      </c>
      <c r="Q25" s="45"/>
      <c r="R25" s="45"/>
      <c r="S25" s="46"/>
      <c r="T25" s="46"/>
      <c r="U25" s="46"/>
      <c r="V25" s="46"/>
      <c r="W25" s="46"/>
      <c r="X25" s="46"/>
      <c r="Y25" s="46"/>
      <c r="Z25" s="38" t="s">
        <v>186</v>
      </c>
      <c r="AA25" s="47">
        <v>61</v>
      </c>
      <c r="AB25" s="48">
        <v>529283.39</v>
      </c>
      <c r="AC25" s="48">
        <v>264641.69</v>
      </c>
      <c r="AD25" s="49">
        <v>0.5</v>
      </c>
      <c r="AE25" s="50" t="s">
        <v>490</v>
      </c>
      <c r="AF25" s="47"/>
      <c r="AG25" s="49"/>
      <c r="AH25" s="47"/>
      <c r="AI25" s="51"/>
      <c r="AJ25" s="51"/>
      <c r="AK25" s="51">
        <f t="shared" si="1"/>
        <v>0</v>
      </c>
      <c r="AL25" s="69"/>
      <c r="AM25" s="47"/>
      <c r="AN25" s="60"/>
      <c r="AO25" s="56"/>
      <c r="AP25" s="56"/>
      <c r="AQ25" s="56"/>
      <c r="AR25" s="58"/>
      <c r="AS25" s="59"/>
      <c r="AT25" s="60"/>
      <c r="AU25" s="59">
        <f t="shared" si="5"/>
        <v>0</v>
      </c>
      <c r="AV25" s="59">
        <f t="shared" si="6"/>
        <v>0</v>
      </c>
      <c r="AW25" s="59"/>
      <c r="AX25" s="70" t="e">
        <f t="shared" si="7"/>
        <v>#DIV/0!</v>
      </c>
      <c r="AY25" s="63"/>
      <c r="AZ25" s="64"/>
      <c r="BA25" s="65"/>
      <c r="BB25" s="65"/>
      <c r="BC25" s="63"/>
      <c r="BD25" s="64"/>
      <c r="BE25" s="65"/>
      <c r="BF25" s="65"/>
      <c r="BG25" s="65">
        <f t="shared" si="8"/>
        <v>0</v>
      </c>
      <c r="BH25" s="65">
        <f t="shared" si="9"/>
        <v>0</v>
      </c>
      <c r="BI25" s="66" t="e">
        <f>BH25/#REF!</f>
        <v>#REF!</v>
      </c>
      <c r="BJ25" s="67"/>
      <c r="BK25" s="67"/>
      <c r="BL25" s="68" t="e">
        <f>#REF!-BH25</f>
        <v>#REF!</v>
      </c>
      <c r="BM25" s="71"/>
    </row>
    <row r="26" spans="1:65" ht="89.25">
      <c r="A26" s="38">
        <v>23</v>
      </c>
      <c r="B26" s="34" t="s">
        <v>340</v>
      </c>
      <c r="C26" s="34" t="s">
        <v>357</v>
      </c>
      <c r="D26" s="158" t="s">
        <v>460</v>
      </c>
      <c r="E26" s="38" t="s">
        <v>147</v>
      </c>
      <c r="F26" s="34" t="s">
        <v>96</v>
      </c>
      <c r="G26" s="38">
        <v>1598</v>
      </c>
      <c r="H26" s="44" t="s">
        <v>133</v>
      </c>
      <c r="I26" s="38" t="s">
        <v>35</v>
      </c>
      <c r="J26" s="41">
        <v>512744.76</v>
      </c>
      <c r="K26" s="42">
        <v>50</v>
      </c>
      <c r="L26" s="41">
        <v>256372.37</v>
      </c>
      <c r="M26" s="33" t="s">
        <v>349</v>
      </c>
      <c r="N26" s="35">
        <v>44529.679004317128</v>
      </c>
      <c r="O26" s="38">
        <v>2557</v>
      </c>
      <c r="P26" s="44" t="s">
        <v>444</v>
      </c>
      <c r="Q26" s="45"/>
      <c r="R26" s="45"/>
      <c r="S26" s="46"/>
      <c r="T26" s="46"/>
      <c r="U26" s="46"/>
      <c r="V26" s="46"/>
      <c r="W26" s="46"/>
      <c r="X26" s="46"/>
      <c r="Y26" s="46"/>
      <c r="Z26" s="38" t="s">
        <v>211</v>
      </c>
      <c r="AA26" s="47">
        <v>58</v>
      </c>
      <c r="AB26" s="48">
        <v>485909.45</v>
      </c>
      <c r="AC26" s="48">
        <v>242954.71</v>
      </c>
      <c r="AD26" s="49">
        <v>0.5</v>
      </c>
      <c r="AE26" s="50" t="s">
        <v>489</v>
      </c>
      <c r="AF26" s="47"/>
      <c r="AG26" s="49"/>
      <c r="AH26" s="47"/>
      <c r="AI26" s="51"/>
      <c r="AJ26" s="51"/>
      <c r="AK26" s="51">
        <f t="shared" si="1"/>
        <v>0</v>
      </c>
      <c r="AL26" s="69"/>
      <c r="AM26" s="47"/>
      <c r="AN26" s="60"/>
      <c r="AO26" s="56"/>
      <c r="AP26" s="56"/>
      <c r="AQ26" s="56"/>
      <c r="AR26" s="58"/>
      <c r="AS26" s="59"/>
      <c r="AT26" s="60"/>
      <c r="AU26" s="59">
        <f t="shared" si="5"/>
        <v>0</v>
      </c>
      <c r="AV26" s="59">
        <f t="shared" si="6"/>
        <v>0</v>
      </c>
      <c r="AW26" s="59"/>
      <c r="AX26" s="70" t="e">
        <f t="shared" si="7"/>
        <v>#DIV/0!</v>
      </c>
      <c r="AY26" s="63"/>
      <c r="AZ26" s="64"/>
      <c r="BA26" s="65"/>
      <c r="BB26" s="65"/>
      <c r="BC26" s="63"/>
      <c r="BD26" s="64"/>
      <c r="BE26" s="65"/>
      <c r="BF26" s="65"/>
      <c r="BG26" s="65">
        <f t="shared" si="8"/>
        <v>0</v>
      </c>
      <c r="BH26" s="65">
        <f t="shared" si="9"/>
        <v>0</v>
      </c>
      <c r="BI26" s="66" t="e">
        <f>BH26/#REF!</f>
        <v>#REF!</v>
      </c>
      <c r="BJ26" s="67"/>
      <c r="BK26" s="67"/>
      <c r="BL26" s="68" t="e">
        <f>#REF!-BH26</f>
        <v>#REF!</v>
      </c>
      <c r="BM26" s="71"/>
    </row>
    <row r="27" spans="1:65" ht="89.25">
      <c r="A27" s="117">
        <v>24</v>
      </c>
      <c r="B27" s="117" t="s">
        <v>341</v>
      </c>
      <c r="C27" s="117" t="s">
        <v>358</v>
      </c>
      <c r="D27" s="159" t="s">
        <v>461</v>
      </c>
      <c r="E27" s="117" t="s">
        <v>462</v>
      </c>
      <c r="F27" s="117" t="s">
        <v>130</v>
      </c>
      <c r="G27" s="117">
        <v>1598</v>
      </c>
      <c r="H27" s="125" t="s">
        <v>133</v>
      </c>
      <c r="I27" s="117" t="s">
        <v>35</v>
      </c>
      <c r="J27" s="120">
        <v>325009</v>
      </c>
      <c r="K27" s="121">
        <v>50</v>
      </c>
      <c r="L27" s="120">
        <f>J27*K27/100</f>
        <v>162504.5</v>
      </c>
      <c r="M27" s="123" t="s">
        <v>350</v>
      </c>
      <c r="N27" s="124">
        <v>44529.736427627315</v>
      </c>
      <c r="O27" s="117">
        <v>2629</v>
      </c>
      <c r="P27" s="125" t="s">
        <v>441</v>
      </c>
      <c r="Q27" s="126"/>
      <c r="R27" s="126"/>
      <c r="S27" s="127"/>
      <c r="T27" s="127"/>
      <c r="U27" s="127"/>
      <c r="V27" s="127"/>
      <c r="W27" s="127"/>
      <c r="X27" s="127"/>
      <c r="Y27" s="127"/>
      <c r="Z27" s="117" t="s">
        <v>211</v>
      </c>
      <c r="AA27" s="128">
        <v>0</v>
      </c>
      <c r="AB27" s="129">
        <v>0</v>
      </c>
      <c r="AC27" s="129">
        <f>AB27*AD27</f>
        <v>0</v>
      </c>
      <c r="AD27" s="130">
        <v>0.5</v>
      </c>
      <c r="AE27" s="131" t="s">
        <v>489</v>
      </c>
      <c r="AF27" s="128" t="s">
        <v>495</v>
      </c>
      <c r="AG27" s="130" t="s">
        <v>498</v>
      </c>
      <c r="AH27" s="128"/>
      <c r="AI27" s="132"/>
      <c r="AJ27" s="132"/>
      <c r="AK27" s="132">
        <f t="shared" si="1"/>
        <v>0</v>
      </c>
      <c r="AL27" s="151"/>
      <c r="AM27" s="128"/>
      <c r="AN27" s="140"/>
      <c r="AO27" s="137"/>
      <c r="AP27" s="137"/>
      <c r="AQ27" s="137"/>
      <c r="AR27" s="152"/>
      <c r="AS27" s="139"/>
      <c r="AT27" s="140"/>
      <c r="AU27" s="139">
        <f t="shared" si="5"/>
        <v>0</v>
      </c>
      <c r="AV27" s="139">
        <f t="shared" si="6"/>
        <v>0</v>
      </c>
      <c r="AW27" s="139"/>
      <c r="AX27" s="153" t="e">
        <f t="shared" si="7"/>
        <v>#DIV/0!</v>
      </c>
      <c r="AY27" s="143"/>
      <c r="AZ27" s="144"/>
      <c r="BA27" s="145"/>
      <c r="BB27" s="145"/>
      <c r="BC27" s="143"/>
      <c r="BD27" s="144"/>
      <c r="BE27" s="145"/>
      <c r="BF27" s="145"/>
      <c r="BG27" s="145">
        <f t="shared" si="8"/>
        <v>0</v>
      </c>
      <c r="BH27" s="145">
        <f t="shared" si="9"/>
        <v>0</v>
      </c>
      <c r="BI27" s="146" t="e">
        <f>BH27/#REF!</f>
        <v>#REF!</v>
      </c>
      <c r="BJ27" s="147"/>
      <c r="BK27" s="147"/>
      <c r="BL27" s="148" t="e">
        <f>#REF!-BH27</f>
        <v>#REF!</v>
      </c>
      <c r="BM27" s="154"/>
    </row>
    <row r="28" spans="1:65" ht="102">
      <c r="A28" s="38">
        <v>25</v>
      </c>
      <c r="B28" s="34" t="s">
        <v>342</v>
      </c>
      <c r="C28" s="34" t="s">
        <v>359</v>
      </c>
      <c r="D28" s="158" t="s">
        <v>463</v>
      </c>
      <c r="E28" s="38" t="s">
        <v>176</v>
      </c>
      <c r="F28" s="34" t="s">
        <v>130</v>
      </c>
      <c r="G28" s="38">
        <v>1598</v>
      </c>
      <c r="H28" s="44" t="s">
        <v>133</v>
      </c>
      <c r="I28" s="38" t="s">
        <v>35</v>
      </c>
      <c r="J28" s="41">
        <v>4000000</v>
      </c>
      <c r="K28" s="42">
        <v>50</v>
      </c>
      <c r="L28" s="41">
        <f>J28*K28/100</f>
        <v>2000000</v>
      </c>
      <c r="M28" s="33" t="s">
        <v>351</v>
      </c>
      <c r="N28" s="35">
        <v>44529.771203240743</v>
      </c>
      <c r="O28" s="38">
        <v>2581</v>
      </c>
      <c r="P28" s="44" t="s">
        <v>443</v>
      </c>
      <c r="Q28" s="45"/>
      <c r="R28" s="45"/>
      <c r="S28" s="46"/>
      <c r="T28" s="46"/>
      <c r="U28" s="46"/>
      <c r="V28" s="46"/>
      <c r="W28" s="46"/>
      <c r="X28" s="46"/>
      <c r="Y28" s="46"/>
      <c r="Z28" s="38" t="s">
        <v>211</v>
      </c>
      <c r="AA28" s="47">
        <v>53</v>
      </c>
      <c r="AB28" s="48">
        <v>2987300.4</v>
      </c>
      <c r="AC28" s="48">
        <f>AB28*AD28</f>
        <v>1493650.2</v>
      </c>
      <c r="AD28" s="49">
        <v>0.5</v>
      </c>
      <c r="AE28" s="50" t="s">
        <v>489</v>
      </c>
      <c r="AF28" s="47" t="s">
        <v>495</v>
      </c>
      <c r="AG28" s="49" t="s">
        <v>499</v>
      </c>
      <c r="AH28" s="47"/>
      <c r="AI28" s="51"/>
      <c r="AJ28" s="51"/>
      <c r="AK28" s="51">
        <f t="shared" si="1"/>
        <v>0</v>
      </c>
      <c r="AL28" s="69"/>
      <c r="AM28" s="47"/>
      <c r="AN28" s="60"/>
      <c r="AO28" s="56"/>
      <c r="AP28" s="56"/>
      <c r="AQ28" s="56"/>
      <c r="AR28" s="58"/>
      <c r="AS28" s="59"/>
      <c r="AT28" s="60"/>
      <c r="AU28" s="59">
        <f t="shared" si="5"/>
        <v>0</v>
      </c>
      <c r="AV28" s="59">
        <f t="shared" si="6"/>
        <v>0</v>
      </c>
      <c r="AW28" s="59"/>
      <c r="AX28" s="70" t="e">
        <f t="shared" si="7"/>
        <v>#DIV/0!</v>
      </c>
      <c r="AY28" s="63"/>
      <c r="AZ28" s="64"/>
      <c r="BA28" s="65"/>
      <c r="BB28" s="65"/>
      <c r="BC28" s="63"/>
      <c r="BD28" s="64"/>
      <c r="BE28" s="65"/>
      <c r="BF28" s="65"/>
      <c r="BG28" s="65">
        <f t="shared" si="8"/>
        <v>0</v>
      </c>
      <c r="BH28" s="65">
        <f t="shared" si="9"/>
        <v>0</v>
      </c>
      <c r="BI28" s="66" t="e">
        <f>BH28/#REF!</f>
        <v>#REF!</v>
      </c>
      <c r="BJ28" s="67"/>
      <c r="BK28" s="67"/>
      <c r="BL28" s="68" t="e">
        <f>#REF!-BH28</f>
        <v>#REF!</v>
      </c>
      <c r="BM28" s="71"/>
    </row>
    <row r="29" spans="1:65" ht="51">
      <c r="A29" s="38">
        <v>26</v>
      </c>
      <c r="B29" s="34" t="s">
        <v>343</v>
      </c>
      <c r="C29" s="34" t="s">
        <v>360</v>
      </c>
      <c r="D29" s="161" t="s">
        <v>464</v>
      </c>
      <c r="E29" s="38" t="s">
        <v>465</v>
      </c>
      <c r="F29" s="34" t="s">
        <v>99</v>
      </c>
      <c r="G29" s="38">
        <v>1598</v>
      </c>
      <c r="H29" s="44" t="s">
        <v>133</v>
      </c>
      <c r="I29" s="38" t="s">
        <v>35</v>
      </c>
      <c r="J29" s="41">
        <v>3999876.44</v>
      </c>
      <c r="K29" s="42">
        <v>50</v>
      </c>
      <c r="L29" s="41">
        <f>J29*K29/100</f>
        <v>1999938.22</v>
      </c>
      <c r="M29" s="33" t="s">
        <v>352</v>
      </c>
      <c r="N29" s="35">
        <v>44529.875865312497</v>
      </c>
      <c r="O29" s="38">
        <v>2623</v>
      </c>
      <c r="P29" s="44" t="s">
        <v>441</v>
      </c>
      <c r="Q29" s="45"/>
      <c r="R29" s="45"/>
      <c r="S29" s="46"/>
      <c r="T29" s="46"/>
      <c r="U29" s="46"/>
      <c r="V29" s="46"/>
      <c r="W29" s="46"/>
      <c r="X29" s="46"/>
      <c r="Y29" s="46"/>
      <c r="Z29" s="38" t="s">
        <v>211</v>
      </c>
      <c r="AA29" s="47">
        <v>84</v>
      </c>
      <c r="AB29" s="48">
        <v>3999876.44</v>
      </c>
      <c r="AC29" s="48">
        <f>AB29*AD29</f>
        <v>1999938.22</v>
      </c>
      <c r="AD29" s="49">
        <v>0.5</v>
      </c>
      <c r="AE29" s="50" t="s">
        <v>489</v>
      </c>
      <c r="AF29" s="47"/>
      <c r="AG29" s="49"/>
      <c r="AH29" s="47"/>
      <c r="AI29" s="51"/>
      <c r="AJ29" s="51"/>
      <c r="AK29" s="51">
        <f t="shared" si="1"/>
        <v>0</v>
      </c>
      <c r="AL29" s="69"/>
      <c r="AM29" s="47"/>
      <c r="AN29" s="60"/>
      <c r="AO29" s="56"/>
      <c r="AP29" s="56"/>
      <c r="AQ29" s="56"/>
      <c r="AR29" s="58"/>
      <c r="AS29" s="59"/>
      <c r="AT29" s="60"/>
      <c r="AU29" s="59">
        <f t="shared" si="5"/>
        <v>0</v>
      </c>
      <c r="AV29" s="59">
        <f t="shared" si="6"/>
        <v>0</v>
      </c>
      <c r="AW29" s="59"/>
      <c r="AX29" s="70" t="e">
        <f t="shared" si="7"/>
        <v>#DIV/0!</v>
      </c>
      <c r="AY29" s="63"/>
      <c r="AZ29" s="64"/>
      <c r="BA29" s="65"/>
      <c r="BB29" s="65"/>
      <c r="BC29" s="63"/>
      <c r="BD29" s="64"/>
      <c r="BE29" s="65"/>
      <c r="BF29" s="65"/>
      <c r="BG29" s="65">
        <f t="shared" si="8"/>
        <v>0</v>
      </c>
      <c r="BH29" s="65">
        <f t="shared" si="9"/>
        <v>0</v>
      </c>
      <c r="BI29" s="66" t="e">
        <f>BH29/#REF!</f>
        <v>#REF!</v>
      </c>
      <c r="BJ29" s="67"/>
      <c r="BK29" s="67"/>
      <c r="BL29" s="68" t="e">
        <f>#REF!-BH29</f>
        <v>#REF!</v>
      </c>
      <c r="BM29" s="71"/>
    </row>
    <row r="30" spans="1:65" ht="63.75">
      <c r="A30" s="38">
        <v>27</v>
      </c>
      <c r="B30" s="34" t="s">
        <v>416</v>
      </c>
      <c r="C30" s="34" t="s">
        <v>423</v>
      </c>
      <c r="D30" s="161" t="s">
        <v>466</v>
      </c>
      <c r="E30" s="38" t="s">
        <v>370</v>
      </c>
      <c r="F30" s="34" t="s">
        <v>258</v>
      </c>
      <c r="G30" s="38">
        <v>1598</v>
      </c>
      <c r="H30" s="44" t="s">
        <v>133</v>
      </c>
      <c r="I30" s="38" t="s">
        <v>35</v>
      </c>
      <c r="J30" s="41">
        <v>637432.61</v>
      </c>
      <c r="K30" s="42">
        <v>50</v>
      </c>
      <c r="L30" s="41">
        <v>318716.3</v>
      </c>
      <c r="M30" s="33" t="s">
        <v>431</v>
      </c>
      <c r="N30" s="35">
        <v>44530.469121180555</v>
      </c>
      <c r="O30" s="38">
        <v>2571</v>
      </c>
      <c r="P30" s="44" t="s">
        <v>445</v>
      </c>
      <c r="Q30" s="45"/>
      <c r="R30" s="45"/>
      <c r="S30" s="46"/>
      <c r="T30" s="46"/>
      <c r="U30" s="46"/>
      <c r="V30" s="46"/>
      <c r="W30" s="46"/>
      <c r="X30" s="46"/>
      <c r="Y30" s="46"/>
      <c r="Z30" s="38" t="s">
        <v>186</v>
      </c>
      <c r="AA30" s="47">
        <v>64</v>
      </c>
      <c r="AB30" s="48">
        <v>602001.61</v>
      </c>
      <c r="AC30" s="48">
        <v>301000.8</v>
      </c>
      <c r="AD30" s="49">
        <v>0.5</v>
      </c>
      <c r="AE30" s="50" t="s">
        <v>490</v>
      </c>
      <c r="AF30" s="47"/>
      <c r="AG30" s="49"/>
      <c r="AH30" s="47"/>
      <c r="AI30" s="51"/>
      <c r="AJ30" s="51"/>
      <c r="AK30" s="51">
        <f t="shared" si="1"/>
        <v>0</v>
      </c>
      <c r="AL30" s="69"/>
      <c r="AM30" s="47"/>
      <c r="AN30" s="60"/>
      <c r="AO30" s="56"/>
      <c r="AP30" s="56"/>
      <c r="AQ30" s="56"/>
      <c r="AR30" s="58"/>
      <c r="AS30" s="59"/>
      <c r="AT30" s="60"/>
      <c r="AU30" s="59">
        <f t="shared" si="5"/>
        <v>0</v>
      </c>
      <c r="AV30" s="59">
        <f t="shared" si="6"/>
        <v>0</v>
      </c>
      <c r="AW30" s="59"/>
      <c r="AX30" s="70" t="e">
        <f t="shared" si="7"/>
        <v>#DIV/0!</v>
      </c>
      <c r="AY30" s="63"/>
      <c r="AZ30" s="64"/>
      <c r="BA30" s="65"/>
      <c r="BB30" s="65"/>
      <c r="BC30" s="63"/>
      <c r="BD30" s="64"/>
      <c r="BE30" s="65"/>
      <c r="BF30" s="65"/>
      <c r="BG30" s="65">
        <f t="shared" si="8"/>
        <v>0</v>
      </c>
      <c r="BH30" s="65">
        <f t="shared" si="9"/>
        <v>0</v>
      </c>
      <c r="BI30" s="66" t="e">
        <f>BH30/#REF!</f>
        <v>#REF!</v>
      </c>
      <c r="BJ30" s="67"/>
      <c r="BK30" s="67"/>
      <c r="BL30" s="68" t="e">
        <f>#REF!-BH30</f>
        <v>#REF!</v>
      </c>
      <c r="BM30" s="71"/>
    </row>
    <row r="31" spans="1:65" ht="38.25">
      <c r="A31" s="38">
        <v>28</v>
      </c>
      <c r="B31" s="34" t="s">
        <v>417</v>
      </c>
      <c r="C31" s="34" t="s">
        <v>424</v>
      </c>
      <c r="D31" s="161" t="s">
        <v>487</v>
      </c>
      <c r="E31" s="38" t="s">
        <v>151</v>
      </c>
      <c r="F31" s="34" t="s">
        <v>97</v>
      </c>
      <c r="G31" s="38">
        <v>1598</v>
      </c>
      <c r="H31" s="44" t="s">
        <v>133</v>
      </c>
      <c r="I31" s="38" t="s">
        <v>35</v>
      </c>
      <c r="J31" s="41">
        <v>246260.96</v>
      </c>
      <c r="K31" s="42">
        <v>50</v>
      </c>
      <c r="L31" s="41">
        <v>123130.48</v>
      </c>
      <c r="M31" s="33" t="s">
        <v>432</v>
      </c>
      <c r="N31" s="35">
        <v>44530.473519594911</v>
      </c>
      <c r="O31" s="38">
        <v>2690</v>
      </c>
      <c r="P31" s="44" t="s">
        <v>446</v>
      </c>
      <c r="Q31" s="45"/>
      <c r="R31" s="45"/>
      <c r="S31" s="46"/>
      <c r="T31" s="46"/>
      <c r="U31" s="46"/>
      <c r="V31" s="46"/>
      <c r="W31" s="46"/>
      <c r="X31" s="46"/>
      <c r="Y31" s="46"/>
      <c r="Z31" s="38" t="s">
        <v>447</v>
      </c>
      <c r="AA31" s="47">
        <v>64</v>
      </c>
      <c r="AB31" s="48">
        <v>246260.96</v>
      </c>
      <c r="AC31" s="48">
        <f>AB31*AD31</f>
        <v>123130.48</v>
      </c>
      <c r="AD31" s="49">
        <v>0.5</v>
      </c>
      <c r="AE31" s="50" t="s">
        <v>489</v>
      </c>
      <c r="AF31" s="47"/>
      <c r="AG31" s="49"/>
      <c r="AH31" s="47"/>
      <c r="AI31" s="51"/>
      <c r="AJ31" s="51"/>
      <c r="AK31" s="51">
        <f t="shared" si="1"/>
        <v>0</v>
      </c>
      <c r="AL31" s="69"/>
      <c r="AM31" s="47"/>
      <c r="AN31" s="60"/>
      <c r="AO31" s="56"/>
      <c r="AP31" s="56"/>
      <c r="AQ31" s="56"/>
      <c r="AR31" s="58"/>
      <c r="AS31" s="59"/>
      <c r="AT31" s="60"/>
      <c r="AU31" s="59">
        <f t="shared" si="5"/>
        <v>0</v>
      </c>
      <c r="AV31" s="59">
        <f t="shared" si="6"/>
        <v>0</v>
      </c>
      <c r="AW31" s="59"/>
      <c r="AX31" s="70" t="e">
        <f t="shared" si="7"/>
        <v>#DIV/0!</v>
      </c>
      <c r="AY31" s="63"/>
      <c r="AZ31" s="64"/>
      <c r="BA31" s="65"/>
      <c r="BB31" s="65"/>
      <c r="BC31" s="63"/>
      <c r="BD31" s="64"/>
      <c r="BE31" s="65"/>
      <c r="BF31" s="65"/>
      <c r="BG31" s="65">
        <f t="shared" si="8"/>
        <v>0</v>
      </c>
      <c r="BH31" s="65">
        <f t="shared" si="9"/>
        <v>0</v>
      </c>
      <c r="BI31" s="66" t="e">
        <f>BH31/#REF!</f>
        <v>#REF!</v>
      </c>
      <c r="BJ31" s="67"/>
      <c r="BK31" s="67"/>
      <c r="BL31" s="68" t="e">
        <f>#REF!-BH31</f>
        <v>#REF!</v>
      </c>
      <c r="BM31" s="71"/>
    </row>
    <row r="32" spans="1:65" ht="63.75">
      <c r="A32" s="38">
        <v>29</v>
      </c>
      <c r="B32" s="34" t="s">
        <v>449</v>
      </c>
      <c r="C32" s="34" t="s">
        <v>425</v>
      </c>
      <c r="D32" s="161" t="s">
        <v>467</v>
      </c>
      <c r="E32" s="38" t="s">
        <v>149</v>
      </c>
      <c r="F32" s="34" t="s">
        <v>95</v>
      </c>
      <c r="G32" s="38">
        <v>1598</v>
      </c>
      <c r="H32" s="44" t="s">
        <v>133</v>
      </c>
      <c r="I32" s="38" t="s">
        <v>35</v>
      </c>
      <c r="J32" s="41">
        <v>257255</v>
      </c>
      <c r="K32" s="42">
        <v>50</v>
      </c>
      <c r="L32" s="41">
        <f>J32*K32/100</f>
        <v>128627.5</v>
      </c>
      <c r="M32" s="33" t="s">
        <v>433</v>
      </c>
      <c r="N32" s="35">
        <v>44530.498027696762</v>
      </c>
      <c r="O32" s="38">
        <v>2662</v>
      </c>
      <c r="P32" s="44" t="s">
        <v>442</v>
      </c>
      <c r="Q32" s="45"/>
      <c r="R32" s="45"/>
      <c r="S32" s="46"/>
      <c r="T32" s="46"/>
      <c r="U32" s="46"/>
      <c r="V32" s="46"/>
      <c r="W32" s="46"/>
      <c r="X32" s="46"/>
      <c r="Y32" s="46"/>
      <c r="Z32" s="38" t="s">
        <v>211</v>
      </c>
      <c r="AA32" s="47">
        <v>63</v>
      </c>
      <c r="AB32" s="48">
        <v>247155</v>
      </c>
      <c r="AC32" s="48">
        <f>AB32*AD32</f>
        <v>123577.5</v>
      </c>
      <c r="AD32" s="49">
        <v>0.5</v>
      </c>
      <c r="AE32" s="50" t="s">
        <v>489</v>
      </c>
      <c r="AF32" s="47"/>
      <c r="AG32" s="49"/>
      <c r="AH32" s="47"/>
      <c r="AI32" s="51"/>
      <c r="AJ32" s="51"/>
      <c r="AK32" s="51">
        <f t="shared" si="1"/>
        <v>0</v>
      </c>
      <c r="AL32" s="69"/>
      <c r="AM32" s="47"/>
      <c r="AN32" s="60"/>
      <c r="AO32" s="56"/>
      <c r="AP32" s="56"/>
      <c r="AQ32" s="56"/>
      <c r="AR32" s="58"/>
      <c r="AS32" s="59"/>
      <c r="AT32" s="60"/>
      <c r="AU32" s="59">
        <f t="shared" si="5"/>
        <v>0</v>
      </c>
      <c r="AV32" s="59">
        <f t="shared" si="6"/>
        <v>0</v>
      </c>
      <c r="AW32" s="59"/>
      <c r="AX32" s="70" t="e">
        <f t="shared" si="7"/>
        <v>#DIV/0!</v>
      </c>
      <c r="AY32" s="63"/>
      <c r="AZ32" s="64"/>
      <c r="BA32" s="65"/>
      <c r="BB32" s="65"/>
      <c r="BC32" s="63"/>
      <c r="BD32" s="64"/>
      <c r="BE32" s="65"/>
      <c r="BF32" s="65"/>
      <c r="BG32" s="65">
        <f t="shared" si="8"/>
        <v>0</v>
      </c>
      <c r="BH32" s="65">
        <f t="shared" si="9"/>
        <v>0</v>
      </c>
      <c r="BI32" s="66" t="e">
        <f>BH32/#REF!</f>
        <v>#REF!</v>
      </c>
      <c r="BJ32" s="67"/>
      <c r="BK32" s="67"/>
      <c r="BL32" s="68" t="e">
        <f>#REF!-BH32</f>
        <v>#REF!</v>
      </c>
      <c r="BM32" s="71"/>
    </row>
    <row r="33" spans="1:72" ht="114.75">
      <c r="A33" s="38">
        <v>30</v>
      </c>
      <c r="B33" s="34" t="s">
        <v>418</v>
      </c>
      <c r="C33" s="34" t="s">
        <v>426</v>
      </c>
      <c r="D33" s="158" t="s">
        <v>468</v>
      </c>
      <c r="E33" s="38" t="s">
        <v>440</v>
      </c>
      <c r="F33" s="34" t="s">
        <v>361</v>
      </c>
      <c r="G33" s="38">
        <v>1598</v>
      </c>
      <c r="H33" s="44" t="s">
        <v>133</v>
      </c>
      <c r="I33" s="38" t="s">
        <v>35</v>
      </c>
      <c r="J33" s="41">
        <v>802000</v>
      </c>
      <c r="K33" s="42">
        <v>50</v>
      </c>
      <c r="L33" s="41">
        <f>J33*K33/100</f>
        <v>401000</v>
      </c>
      <c r="M33" s="33" t="s">
        <v>434</v>
      </c>
      <c r="N33" s="35">
        <v>44530.504517592592</v>
      </c>
      <c r="O33" s="38">
        <v>2643</v>
      </c>
      <c r="P33" s="44" t="s">
        <v>442</v>
      </c>
      <c r="Q33" s="45"/>
      <c r="R33" s="45"/>
      <c r="S33" s="46"/>
      <c r="T33" s="46"/>
      <c r="U33" s="46"/>
      <c r="V33" s="46"/>
      <c r="W33" s="46"/>
      <c r="X33" s="46"/>
      <c r="Y33" s="46"/>
      <c r="Z33" s="38" t="s">
        <v>210</v>
      </c>
      <c r="AA33" s="47">
        <v>37</v>
      </c>
      <c r="AB33" s="48">
        <v>802000</v>
      </c>
      <c r="AC33" s="48">
        <f>AB33*AD33</f>
        <v>401000</v>
      </c>
      <c r="AD33" s="49">
        <v>0.5</v>
      </c>
      <c r="AE33" s="50" t="s">
        <v>491</v>
      </c>
      <c r="AF33" s="47"/>
      <c r="AG33" s="49"/>
      <c r="AH33" s="47"/>
      <c r="AI33" s="51"/>
      <c r="AJ33" s="51"/>
      <c r="AK33" s="51">
        <f t="shared" si="1"/>
        <v>0</v>
      </c>
      <c r="AL33" s="69"/>
      <c r="AM33" s="47"/>
      <c r="AN33" s="60"/>
      <c r="AO33" s="56"/>
      <c r="AP33" s="56"/>
      <c r="AQ33" s="56"/>
      <c r="AR33" s="58"/>
      <c r="AS33" s="59"/>
      <c r="AT33" s="60"/>
      <c r="AU33" s="59">
        <f t="shared" si="5"/>
        <v>0</v>
      </c>
      <c r="AV33" s="59">
        <f t="shared" si="6"/>
        <v>0</v>
      </c>
      <c r="AW33" s="59"/>
      <c r="AX33" s="70" t="e">
        <f t="shared" si="7"/>
        <v>#DIV/0!</v>
      </c>
      <c r="AY33" s="63"/>
      <c r="AZ33" s="64"/>
      <c r="BA33" s="65"/>
      <c r="BB33" s="65"/>
      <c r="BC33" s="63"/>
      <c r="BD33" s="64"/>
      <c r="BE33" s="65"/>
      <c r="BF33" s="65"/>
      <c r="BG33" s="65">
        <f t="shared" si="8"/>
        <v>0</v>
      </c>
      <c r="BH33" s="65">
        <f t="shared" si="9"/>
        <v>0</v>
      </c>
      <c r="BI33" s="66" t="e">
        <f>BH33/#REF!</f>
        <v>#REF!</v>
      </c>
      <c r="BJ33" s="67"/>
      <c r="BK33" s="67"/>
      <c r="BL33" s="68" t="e">
        <f>#REF!-BH33</f>
        <v>#REF!</v>
      </c>
      <c r="BM33" s="71"/>
    </row>
    <row r="34" spans="1:72" s="22" customFormat="1" ht="76.5">
      <c r="A34" s="38">
        <v>31</v>
      </c>
      <c r="B34" s="34" t="s">
        <v>419</v>
      </c>
      <c r="C34" s="34" t="s">
        <v>427</v>
      </c>
      <c r="D34" s="158" t="s">
        <v>469</v>
      </c>
      <c r="E34" s="38" t="s">
        <v>147</v>
      </c>
      <c r="F34" s="34" t="s">
        <v>96</v>
      </c>
      <c r="G34" s="38">
        <v>1598</v>
      </c>
      <c r="H34" s="44" t="s">
        <v>133</v>
      </c>
      <c r="I34" s="38" t="s">
        <v>35</v>
      </c>
      <c r="J34" s="41">
        <v>452644.36</v>
      </c>
      <c r="K34" s="42">
        <v>50</v>
      </c>
      <c r="L34" s="41">
        <v>226322.17</v>
      </c>
      <c r="M34" s="33" t="s">
        <v>435</v>
      </c>
      <c r="N34" s="35">
        <v>44530.537576585652</v>
      </c>
      <c r="O34" s="38">
        <v>2611</v>
      </c>
      <c r="P34" s="44" t="s">
        <v>441</v>
      </c>
      <c r="Q34" s="45"/>
      <c r="R34" s="45"/>
      <c r="S34" s="46"/>
      <c r="T34" s="46"/>
      <c r="U34" s="46"/>
      <c r="V34" s="46"/>
      <c r="W34" s="46"/>
      <c r="X34" s="46"/>
      <c r="Y34" s="46"/>
      <c r="Z34" s="38" t="s">
        <v>210</v>
      </c>
      <c r="AA34" s="47">
        <v>68</v>
      </c>
      <c r="AB34" s="48">
        <v>446150.11</v>
      </c>
      <c r="AC34" s="48">
        <v>223075.05</v>
      </c>
      <c r="AD34" s="49">
        <v>0.5</v>
      </c>
      <c r="AE34" s="50" t="s">
        <v>491</v>
      </c>
      <c r="AF34" s="47"/>
      <c r="AG34" s="49"/>
      <c r="AH34" s="47"/>
      <c r="AI34" s="51"/>
      <c r="AJ34" s="51"/>
      <c r="AK34" s="51">
        <f t="shared" si="1"/>
        <v>0</v>
      </c>
      <c r="AL34" s="69"/>
      <c r="AM34" s="47"/>
      <c r="AN34" s="60"/>
      <c r="AO34" s="84"/>
      <c r="AP34" s="56"/>
      <c r="AQ34" s="84"/>
      <c r="AR34" s="84"/>
      <c r="AS34" s="48"/>
      <c r="AT34" s="47"/>
      <c r="AU34" s="59">
        <f t="shared" si="2"/>
        <v>0</v>
      </c>
      <c r="AV34" s="59">
        <f t="shared" si="4"/>
        <v>0</v>
      </c>
      <c r="AW34" s="59"/>
      <c r="AX34" s="70" t="e">
        <f t="shared" si="3"/>
        <v>#DIV/0!</v>
      </c>
      <c r="AY34" s="63"/>
      <c r="AZ34" s="64"/>
      <c r="BA34" s="65"/>
      <c r="BB34" s="65"/>
      <c r="BC34" s="63"/>
      <c r="BD34" s="64"/>
      <c r="BE34" s="65"/>
      <c r="BF34" s="65"/>
      <c r="BG34" s="65">
        <f t="shared" si="0"/>
        <v>0</v>
      </c>
      <c r="BH34" s="65">
        <f t="shared" si="0"/>
        <v>0</v>
      </c>
      <c r="BI34" s="66" t="e">
        <f>BH34/#REF!</f>
        <v>#REF!</v>
      </c>
      <c r="BJ34" s="67"/>
      <c r="BK34" s="67"/>
      <c r="BL34" s="68" t="e">
        <f>#REF!-BH34</f>
        <v>#REF!</v>
      </c>
      <c r="BM34" s="71"/>
    </row>
    <row r="35" spans="1:72" s="22" customFormat="1" ht="114.75">
      <c r="A35" s="117">
        <v>32</v>
      </c>
      <c r="B35" s="117" t="s">
        <v>420</v>
      </c>
      <c r="C35" s="117" t="s">
        <v>428</v>
      </c>
      <c r="D35" s="159" t="s">
        <v>470</v>
      </c>
      <c r="E35" s="117" t="s">
        <v>149</v>
      </c>
      <c r="F35" s="117" t="s">
        <v>95</v>
      </c>
      <c r="G35" s="117">
        <v>1598</v>
      </c>
      <c r="H35" s="125" t="s">
        <v>133</v>
      </c>
      <c r="I35" s="117" t="s">
        <v>35</v>
      </c>
      <c r="J35" s="120">
        <v>128528.48</v>
      </c>
      <c r="K35" s="156">
        <v>50</v>
      </c>
      <c r="L35" s="120">
        <v>64264.18</v>
      </c>
      <c r="M35" s="123" t="s">
        <v>436</v>
      </c>
      <c r="N35" s="124">
        <v>44530.553630706017</v>
      </c>
      <c r="O35" s="117">
        <v>2684</v>
      </c>
      <c r="P35" s="125" t="s">
        <v>446</v>
      </c>
      <c r="Q35" s="126"/>
      <c r="R35" s="126"/>
      <c r="S35" s="127"/>
      <c r="T35" s="127"/>
      <c r="U35" s="127"/>
      <c r="V35" s="127"/>
      <c r="W35" s="127"/>
      <c r="X35" s="127"/>
      <c r="Y35" s="127"/>
      <c r="Z35" s="117" t="s">
        <v>211</v>
      </c>
      <c r="AA35" s="128">
        <v>0</v>
      </c>
      <c r="AB35" s="129">
        <v>0</v>
      </c>
      <c r="AC35" s="129">
        <f>AB35*AD35</f>
        <v>0</v>
      </c>
      <c r="AD35" s="130">
        <v>0.5</v>
      </c>
      <c r="AE35" s="131" t="s">
        <v>489</v>
      </c>
      <c r="AF35" s="128"/>
      <c r="AG35" s="130"/>
      <c r="AH35" s="128"/>
      <c r="AI35" s="132"/>
      <c r="AJ35" s="132"/>
      <c r="AK35" s="132">
        <f t="shared" si="1"/>
        <v>0</v>
      </c>
      <c r="AL35" s="151"/>
      <c r="AM35" s="128"/>
      <c r="AN35" s="140"/>
      <c r="AO35" s="137"/>
      <c r="AP35" s="137"/>
      <c r="AQ35" s="137"/>
      <c r="AR35" s="137"/>
      <c r="AS35" s="139"/>
      <c r="AT35" s="140"/>
      <c r="AU35" s="139">
        <f t="shared" si="2"/>
        <v>0</v>
      </c>
      <c r="AV35" s="139">
        <f t="shared" si="4"/>
        <v>0</v>
      </c>
      <c r="AW35" s="139"/>
      <c r="AX35" s="153" t="e">
        <f t="shared" si="3"/>
        <v>#DIV/0!</v>
      </c>
      <c r="AY35" s="143"/>
      <c r="AZ35" s="144"/>
      <c r="BA35" s="145"/>
      <c r="BB35" s="145"/>
      <c r="BC35" s="143"/>
      <c r="BD35" s="144"/>
      <c r="BE35" s="145"/>
      <c r="BF35" s="145"/>
      <c r="BG35" s="145">
        <f t="shared" si="0"/>
        <v>0</v>
      </c>
      <c r="BH35" s="145">
        <f t="shared" si="0"/>
        <v>0</v>
      </c>
      <c r="BI35" s="146" t="e">
        <f>BH35/#REF!</f>
        <v>#REF!</v>
      </c>
      <c r="BJ35" s="147"/>
      <c r="BK35" s="147"/>
      <c r="BL35" s="148" t="e">
        <f>#REF!-BH35</f>
        <v>#REF!</v>
      </c>
      <c r="BM35" s="154"/>
      <c r="BN35" s="32"/>
      <c r="BO35" s="32"/>
      <c r="BP35" s="32"/>
      <c r="BQ35" s="32"/>
      <c r="BR35" s="32"/>
      <c r="BS35" s="32"/>
      <c r="BT35" s="32"/>
    </row>
    <row r="36" spans="1:72" s="20" customFormat="1" ht="76.5">
      <c r="A36" s="117">
        <v>33</v>
      </c>
      <c r="B36" s="117" t="s">
        <v>421</v>
      </c>
      <c r="C36" s="117" t="s">
        <v>429</v>
      </c>
      <c r="D36" s="159" t="s">
        <v>471</v>
      </c>
      <c r="E36" s="117" t="s">
        <v>472</v>
      </c>
      <c r="F36" s="117" t="s">
        <v>127</v>
      </c>
      <c r="G36" s="117">
        <v>1598</v>
      </c>
      <c r="H36" s="125" t="s">
        <v>133</v>
      </c>
      <c r="I36" s="117" t="s">
        <v>35</v>
      </c>
      <c r="J36" s="120">
        <v>166286.24</v>
      </c>
      <c r="K36" s="121">
        <v>50</v>
      </c>
      <c r="L36" s="120">
        <f>J36*K36/100</f>
        <v>83143.12</v>
      </c>
      <c r="M36" s="123" t="s">
        <v>437</v>
      </c>
      <c r="N36" s="124">
        <v>44530.563881400463</v>
      </c>
      <c r="O36" s="117">
        <v>2578</v>
      </c>
      <c r="P36" s="125" t="s">
        <v>443</v>
      </c>
      <c r="Q36" s="126"/>
      <c r="R36" s="126"/>
      <c r="S36" s="127"/>
      <c r="T36" s="127"/>
      <c r="U36" s="127"/>
      <c r="V36" s="127"/>
      <c r="W36" s="127"/>
      <c r="X36" s="127"/>
      <c r="Y36" s="127"/>
      <c r="Z36" s="117" t="s">
        <v>211</v>
      </c>
      <c r="AA36" s="128">
        <v>0</v>
      </c>
      <c r="AB36" s="129">
        <v>0</v>
      </c>
      <c r="AC36" s="129">
        <f>AB36*AD36</f>
        <v>0</v>
      </c>
      <c r="AD36" s="130">
        <v>0.5</v>
      </c>
      <c r="AE36" s="131" t="s">
        <v>489</v>
      </c>
      <c r="AF36" s="128" t="s">
        <v>495</v>
      </c>
      <c r="AG36" s="130" t="s">
        <v>498</v>
      </c>
      <c r="AH36" s="128"/>
      <c r="AI36" s="132"/>
      <c r="AJ36" s="132"/>
      <c r="AK36" s="132">
        <f t="shared" si="1"/>
        <v>0</v>
      </c>
      <c r="AL36" s="151"/>
      <c r="AM36" s="128"/>
      <c r="AN36" s="140"/>
      <c r="AO36" s="137"/>
      <c r="AP36" s="137"/>
      <c r="AQ36" s="137"/>
      <c r="AR36" s="152"/>
      <c r="AS36" s="139"/>
      <c r="AT36" s="140"/>
      <c r="AU36" s="139">
        <f t="shared" si="2"/>
        <v>0</v>
      </c>
      <c r="AV36" s="139">
        <f t="shared" si="4"/>
        <v>0</v>
      </c>
      <c r="AW36" s="139"/>
      <c r="AX36" s="153" t="e">
        <f t="shared" si="3"/>
        <v>#DIV/0!</v>
      </c>
      <c r="AY36" s="143"/>
      <c r="AZ36" s="144"/>
      <c r="BA36" s="145"/>
      <c r="BB36" s="145"/>
      <c r="BC36" s="143"/>
      <c r="BD36" s="144"/>
      <c r="BE36" s="145"/>
      <c r="BF36" s="145"/>
      <c r="BG36" s="145">
        <f t="shared" si="0"/>
        <v>0</v>
      </c>
      <c r="BH36" s="145">
        <f t="shared" si="0"/>
        <v>0</v>
      </c>
      <c r="BI36" s="146" t="e">
        <f>BH36/#REF!</f>
        <v>#REF!</v>
      </c>
      <c r="BJ36" s="147"/>
      <c r="BK36" s="147"/>
      <c r="BL36" s="148" t="e">
        <f>#REF!-BH36</f>
        <v>#REF!</v>
      </c>
      <c r="BM36" s="154"/>
    </row>
    <row r="37" spans="1:72" ht="63.75">
      <c r="A37" s="117">
        <v>34</v>
      </c>
      <c r="B37" s="117" t="s">
        <v>422</v>
      </c>
      <c r="C37" s="117" t="s">
        <v>430</v>
      </c>
      <c r="D37" s="160" t="s">
        <v>488</v>
      </c>
      <c r="E37" s="117" t="s">
        <v>176</v>
      </c>
      <c r="F37" s="117" t="s">
        <v>130</v>
      </c>
      <c r="G37" s="117">
        <v>1598</v>
      </c>
      <c r="H37" s="125" t="s">
        <v>133</v>
      </c>
      <c r="I37" s="117" t="s">
        <v>35</v>
      </c>
      <c r="J37" s="120">
        <v>391000</v>
      </c>
      <c r="K37" s="121">
        <v>50</v>
      </c>
      <c r="L37" s="120">
        <v>195499.96</v>
      </c>
      <c r="M37" s="123" t="s">
        <v>438</v>
      </c>
      <c r="N37" s="124">
        <v>44530.565943715279</v>
      </c>
      <c r="O37" s="117">
        <v>2649</v>
      </c>
      <c r="P37" s="125" t="s">
        <v>442</v>
      </c>
      <c r="Q37" s="126"/>
      <c r="R37" s="126"/>
      <c r="S37" s="127"/>
      <c r="T37" s="127"/>
      <c r="U37" s="127"/>
      <c r="V37" s="127"/>
      <c r="W37" s="127"/>
      <c r="X37" s="127"/>
      <c r="Y37" s="127"/>
      <c r="Z37" s="117" t="s">
        <v>186</v>
      </c>
      <c r="AA37" s="128">
        <v>0</v>
      </c>
      <c r="AB37" s="129">
        <v>0</v>
      </c>
      <c r="AC37" s="129">
        <f>AB37*AD37</f>
        <v>0</v>
      </c>
      <c r="AD37" s="130">
        <v>0.5</v>
      </c>
      <c r="AE37" s="131" t="s">
        <v>490</v>
      </c>
      <c r="AF37" s="128" t="s">
        <v>495</v>
      </c>
      <c r="AG37" s="130" t="s">
        <v>498</v>
      </c>
      <c r="AH37" s="128"/>
      <c r="AI37" s="132"/>
      <c r="AJ37" s="132"/>
      <c r="AK37" s="132">
        <f t="shared" si="1"/>
        <v>0</v>
      </c>
      <c r="AL37" s="151"/>
      <c r="AM37" s="128"/>
      <c r="AN37" s="140"/>
      <c r="AO37" s="137"/>
      <c r="AP37" s="137"/>
      <c r="AQ37" s="137"/>
      <c r="AR37" s="152"/>
      <c r="AS37" s="139"/>
      <c r="AT37" s="140"/>
      <c r="AU37" s="139">
        <f t="shared" si="2"/>
        <v>0</v>
      </c>
      <c r="AV37" s="139">
        <f t="shared" si="4"/>
        <v>0</v>
      </c>
      <c r="AW37" s="139"/>
      <c r="AX37" s="153" t="e">
        <f t="shared" si="3"/>
        <v>#DIV/0!</v>
      </c>
      <c r="AY37" s="143"/>
      <c r="AZ37" s="144"/>
      <c r="BA37" s="145"/>
      <c r="BB37" s="145"/>
      <c r="BC37" s="143"/>
      <c r="BD37" s="144"/>
      <c r="BE37" s="145"/>
      <c r="BF37" s="145"/>
      <c r="BG37" s="145">
        <f t="shared" si="0"/>
        <v>0</v>
      </c>
      <c r="BH37" s="145">
        <f t="shared" si="0"/>
        <v>0</v>
      </c>
      <c r="BI37" s="146" t="e">
        <f>BH37/#REF!</f>
        <v>#REF!</v>
      </c>
      <c r="BJ37" s="147"/>
      <c r="BK37" s="147"/>
      <c r="BL37" s="148" t="e">
        <f>#REF!-BH37</f>
        <v>#REF!</v>
      </c>
      <c r="BM37" s="157"/>
    </row>
    <row r="38" spans="1:72" ht="76.5">
      <c r="A38" s="38">
        <v>35</v>
      </c>
      <c r="B38" s="34" t="s">
        <v>385</v>
      </c>
      <c r="C38" s="34" t="s">
        <v>394</v>
      </c>
      <c r="D38" s="158" t="s">
        <v>473</v>
      </c>
      <c r="E38" s="38" t="s">
        <v>474</v>
      </c>
      <c r="F38" s="34" t="s">
        <v>96</v>
      </c>
      <c r="G38" s="38">
        <v>1598</v>
      </c>
      <c r="H38" s="44" t="s">
        <v>133</v>
      </c>
      <c r="I38" s="38" t="s">
        <v>35</v>
      </c>
      <c r="J38" s="41">
        <v>95370</v>
      </c>
      <c r="K38" s="42">
        <v>50</v>
      </c>
      <c r="L38" s="41">
        <f>J38*K38/100</f>
        <v>47685</v>
      </c>
      <c r="M38" s="33" t="s">
        <v>439</v>
      </c>
      <c r="N38" s="35">
        <v>44530.582183368053</v>
      </c>
      <c r="O38" s="38">
        <v>2647</v>
      </c>
      <c r="P38" s="44" t="s">
        <v>442</v>
      </c>
      <c r="Q38" s="45"/>
      <c r="R38" s="45"/>
      <c r="S38" s="46"/>
      <c r="T38" s="46"/>
      <c r="U38" s="46"/>
      <c r="V38" s="46"/>
      <c r="W38" s="46"/>
      <c r="X38" s="46"/>
      <c r="Y38" s="46"/>
      <c r="Z38" s="38" t="s">
        <v>211</v>
      </c>
      <c r="AA38" s="47">
        <v>79</v>
      </c>
      <c r="AB38" s="48">
        <v>95370</v>
      </c>
      <c r="AC38" s="48">
        <f>AB38*AD38</f>
        <v>47685</v>
      </c>
      <c r="AD38" s="49">
        <v>0.5</v>
      </c>
      <c r="AE38" s="50" t="s">
        <v>489</v>
      </c>
      <c r="AF38" s="47"/>
      <c r="AG38" s="49"/>
      <c r="AH38" s="47"/>
      <c r="AI38" s="51"/>
      <c r="AJ38" s="51"/>
      <c r="AK38" s="51">
        <f t="shared" si="1"/>
        <v>0</v>
      </c>
      <c r="AL38" s="69"/>
      <c r="AM38" s="47"/>
      <c r="AN38" s="60"/>
      <c r="AO38" s="56"/>
      <c r="AP38" s="56"/>
      <c r="AQ38" s="56"/>
      <c r="AR38" s="58"/>
      <c r="AS38" s="59"/>
      <c r="AT38" s="60"/>
      <c r="AU38" s="59">
        <f t="shared" si="2"/>
        <v>0</v>
      </c>
      <c r="AV38" s="59">
        <f t="shared" si="4"/>
        <v>0</v>
      </c>
      <c r="AW38" s="59"/>
      <c r="AX38" s="70" t="e">
        <f t="shared" si="3"/>
        <v>#DIV/0!</v>
      </c>
      <c r="AY38" s="63"/>
      <c r="AZ38" s="64"/>
      <c r="BA38" s="65"/>
      <c r="BB38" s="65"/>
      <c r="BC38" s="63"/>
      <c r="BD38" s="64"/>
      <c r="BE38" s="65"/>
      <c r="BF38" s="65"/>
      <c r="BG38" s="65">
        <f>BA38+BE38</f>
        <v>0</v>
      </c>
      <c r="BH38" s="65">
        <f>BB38+BF38</f>
        <v>0</v>
      </c>
      <c r="BI38" s="66" t="e">
        <f>BH38/#REF!</f>
        <v>#REF!</v>
      </c>
      <c r="BJ38" s="67"/>
      <c r="BK38" s="67"/>
      <c r="BL38" s="68" t="e">
        <f>#REF!-BH38</f>
        <v>#REF!</v>
      </c>
      <c r="BM38" s="113"/>
    </row>
    <row r="39" spans="1:72" ht="15" thickBot="1">
      <c r="A39" s="38"/>
      <c r="B39" s="38"/>
      <c r="C39" s="38"/>
      <c r="D39" s="38"/>
      <c r="E39" s="38"/>
      <c r="F39" s="38"/>
      <c r="G39" s="38"/>
      <c r="H39" s="44"/>
      <c r="I39" s="38"/>
      <c r="J39" s="41"/>
      <c r="K39" s="42"/>
      <c r="L39" s="41"/>
      <c r="M39" s="112"/>
      <c r="N39" s="44"/>
      <c r="O39" s="38"/>
      <c r="P39" s="44"/>
      <c r="Q39" s="45"/>
      <c r="R39" s="45"/>
      <c r="S39" s="46"/>
      <c r="T39" s="46"/>
      <c r="U39" s="46"/>
      <c r="V39" s="46"/>
      <c r="W39" s="46"/>
      <c r="X39" s="46"/>
      <c r="Y39" s="46"/>
      <c r="Z39" s="38"/>
      <c r="AA39" s="47"/>
      <c r="AB39" s="48"/>
      <c r="AC39" s="48"/>
      <c r="AD39" s="49"/>
      <c r="AE39" s="50"/>
      <c r="AF39" s="47"/>
      <c r="AG39" s="49"/>
      <c r="AH39" s="47"/>
      <c r="AI39" s="51"/>
      <c r="AJ39" s="51"/>
      <c r="AK39" s="51"/>
      <c r="AL39" s="69"/>
      <c r="AM39" s="47"/>
      <c r="AN39" s="60"/>
      <c r="AO39" s="84"/>
      <c r="AP39" s="56"/>
      <c r="AQ39" s="84"/>
      <c r="AR39" s="50"/>
      <c r="AS39" s="48"/>
      <c r="AT39" s="47"/>
      <c r="AU39" s="59"/>
      <c r="AV39" s="59"/>
      <c r="AW39" s="59"/>
      <c r="AX39" s="70"/>
      <c r="AY39" s="63"/>
      <c r="AZ39" s="64"/>
      <c r="BA39" s="65"/>
      <c r="BB39" s="65"/>
      <c r="BC39" s="63"/>
      <c r="BD39" s="64"/>
      <c r="BE39" s="65"/>
      <c r="BF39" s="65"/>
      <c r="BG39" s="65"/>
      <c r="BH39" s="65"/>
      <c r="BI39" s="66"/>
      <c r="BJ39" s="67"/>
      <c r="BK39" s="67"/>
      <c r="BL39" s="68"/>
      <c r="BM39" s="113"/>
    </row>
    <row r="40" spans="1:72" ht="15" thickBot="1">
      <c r="A40" s="76">
        <f>COUNT(A4:A39)</f>
        <v>35</v>
      </c>
      <c r="B40" s="77" t="s">
        <v>0</v>
      </c>
      <c r="C40" s="77"/>
      <c r="D40" s="77"/>
      <c r="E40" s="77"/>
      <c r="F40" s="77"/>
      <c r="G40" s="77"/>
      <c r="H40" s="98"/>
      <c r="I40" s="77"/>
      <c r="J40" s="78">
        <f>SUM(J4:J39)</f>
        <v>40381267.890000001</v>
      </c>
      <c r="K40" s="77"/>
      <c r="L40" s="78">
        <f>SUM(L4:L39)</f>
        <v>22277746.580000002</v>
      </c>
      <c r="M40" s="111"/>
      <c r="N40" s="77"/>
      <c r="O40" s="76">
        <f>COUNT(O4:O39)</f>
        <v>35</v>
      </c>
      <c r="P40" s="77"/>
      <c r="Q40" s="78">
        <f t="shared" ref="Q40:W40" si="10">SUM(Q4:Q39)</f>
        <v>507.46000000000004</v>
      </c>
      <c r="R40" s="78">
        <f t="shared" si="10"/>
        <v>185.56</v>
      </c>
      <c r="S40" s="78">
        <f t="shared" si="10"/>
        <v>8150.68</v>
      </c>
      <c r="T40" s="78">
        <f t="shared" si="10"/>
        <v>13789.220000000001</v>
      </c>
      <c r="U40" s="78">
        <f t="shared" si="10"/>
        <v>21939.899999999998</v>
      </c>
      <c r="V40" s="78">
        <f t="shared" si="10"/>
        <v>7475.62</v>
      </c>
      <c r="W40" s="78">
        <f t="shared" si="10"/>
        <v>15810.135</v>
      </c>
      <c r="X40" s="78"/>
      <c r="Y40" s="78"/>
      <c r="Z40" s="77"/>
      <c r="AA40" s="88">
        <f>COUNT(AA4:AA39)</f>
        <v>35</v>
      </c>
      <c r="AB40" s="89">
        <f>SUM(AB4:AB39)</f>
        <v>34533260.969999999</v>
      </c>
      <c r="AC40" s="89">
        <f>SUM(AC4:AC39)</f>
        <v>18763959.400000002</v>
      </c>
      <c r="AD40" s="107"/>
      <c r="AE40" s="91">
        <f>COUNT(AE4:AE39)</f>
        <v>0</v>
      </c>
      <c r="AF40" s="91">
        <f>COUNT(AF4:AF39)</f>
        <v>0</v>
      </c>
      <c r="AG40" s="108"/>
      <c r="AH40" s="109"/>
      <c r="AI40" s="92">
        <f>SUM(AI4:AI39)</f>
        <v>0</v>
      </c>
      <c r="AJ40" s="92">
        <f>SUM(AJ4:AJ39)</f>
        <v>0</v>
      </c>
      <c r="AK40" s="92">
        <f>SUM(AK4:AK39)</f>
        <v>0</v>
      </c>
      <c r="AL40" s="76">
        <f t="shared" ref="AL40:AQ40" si="11">COUNT(AL4:AL39)</f>
        <v>0</v>
      </c>
      <c r="AM40" s="77">
        <f t="shared" si="11"/>
        <v>0</v>
      </c>
      <c r="AN40" s="93">
        <f t="shared" si="11"/>
        <v>0</v>
      </c>
      <c r="AO40" s="93">
        <f t="shared" si="11"/>
        <v>0</v>
      </c>
      <c r="AP40" s="93">
        <f t="shared" si="11"/>
        <v>0</v>
      </c>
      <c r="AQ40" s="93">
        <f t="shared" si="11"/>
        <v>0</v>
      </c>
      <c r="AR40" s="77"/>
      <c r="AS40" s="78">
        <f>SUM(AS4:AS39)</f>
        <v>0</v>
      </c>
      <c r="AT40" s="93">
        <f>COUNT(AT4:AT39)</f>
        <v>0</v>
      </c>
      <c r="AU40" s="78">
        <f>SUM(AU4:AU39)</f>
        <v>0</v>
      </c>
      <c r="AV40" s="78">
        <f>SUM(AV4:AV39)</f>
        <v>0</v>
      </c>
      <c r="AW40" s="78">
        <f>SUM(AW4:AW39)</f>
        <v>0</v>
      </c>
      <c r="AX40" s="110"/>
      <c r="AY40" s="94">
        <f>COUNT(AY4:AY39)</f>
        <v>0</v>
      </c>
      <c r="AZ40" s="77">
        <f>COUNT(AZ4:AZ39)</f>
        <v>0</v>
      </c>
      <c r="BA40" s="78">
        <f>SUM(BA4:BA39)</f>
        <v>0</v>
      </c>
      <c r="BB40" s="78">
        <f>SUM(BB4:BB39)</f>
        <v>0</v>
      </c>
      <c r="BC40" s="94">
        <f>COUNTA(BC4:BC39)</f>
        <v>0</v>
      </c>
      <c r="BD40" s="77">
        <f>COUNT(BD4:BD39)</f>
        <v>0</v>
      </c>
      <c r="BE40" s="78">
        <f>SUM(BE4:BE39)</f>
        <v>0</v>
      </c>
      <c r="BF40" s="78">
        <f>SUM(BF4:BF39)</f>
        <v>0</v>
      </c>
      <c r="BG40" s="78">
        <f>SUM(BG4:BG39)</f>
        <v>0</v>
      </c>
      <c r="BH40" s="78">
        <f>SUM(BH4:BH39)</f>
        <v>0</v>
      </c>
      <c r="BI40" s="95" t="e">
        <f>BH40/#REF!</f>
        <v>#REF!</v>
      </c>
      <c r="BJ40" s="96"/>
      <c r="BK40" s="96"/>
      <c r="BL40" s="78" t="e">
        <f>SUM(BL4:BL39)</f>
        <v>#REF!</v>
      </c>
      <c r="BM40" s="97"/>
    </row>
  </sheetData>
  <mergeCells count="63">
    <mergeCell ref="X1:Y1"/>
    <mergeCell ref="X2:X3"/>
    <mergeCell ref="Y2:Y3"/>
    <mergeCell ref="V1:W1"/>
    <mergeCell ref="V2:V3"/>
    <mergeCell ref="W2:W3"/>
    <mergeCell ref="Q1:R1"/>
    <mergeCell ref="S1:U1"/>
    <mergeCell ref="Q2:Q3"/>
    <mergeCell ref="R2:R3"/>
    <mergeCell ref="S2:S3"/>
    <mergeCell ref="T2:T3"/>
    <mergeCell ref="U2:U3"/>
    <mergeCell ref="AL2:AL3"/>
    <mergeCell ref="AQ2:AQ3"/>
    <mergeCell ref="AR2:AR3"/>
    <mergeCell ref="BJ2:BK2"/>
    <mergeCell ref="BJ1:BK1"/>
    <mergeCell ref="BI1:BI3"/>
    <mergeCell ref="BG1:BH2"/>
    <mergeCell ref="AN2:AN3"/>
    <mergeCell ref="AO2:AO3"/>
    <mergeCell ref="AP2:AP3"/>
    <mergeCell ref="AS2:AS3"/>
    <mergeCell ref="BM1:BM3"/>
    <mergeCell ref="AY1:BF1"/>
    <mergeCell ref="AV2:AX2"/>
    <mergeCell ref="BL1:BL3"/>
    <mergeCell ref="J1:J3"/>
    <mergeCell ref="BC2:BF2"/>
    <mergeCell ref="AB2:AB3"/>
    <mergeCell ref="AC2:AD2"/>
    <mergeCell ref="AF2:AF3"/>
    <mergeCell ref="AY2:BB2"/>
    <mergeCell ref="AA1:AD1"/>
    <mergeCell ref="K1:L1"/>
    <mergeCell ref="K2:K3"/>
    <mergeCell ref="L2:L3"/>
    <mergeCell ref="A1:A3"/>
    <mergeCell ref="B1:B3"/>
    <mergeCell ref="D1:D3"/>
    <mergeCell ref="E1:E3"/>
    <mergeCell ref="G1:H1"/>
    <mergeCell ref="AT2:AU2"/>
    <mergeCell ref="AG2:AG3"/>
    <mergeCell ref="AL1:AP1"/>
    <mergeCell ref="AQ1:AX1"/>
    <mergeCell ref="AM2:AM3"/>
    <mergeCell ref="I1:I3"/>
    <mergeCell ref="M1:N1"/>
    <mergeCell ref="P2:P3"/>
    <mergeCell ref="O1:P1"/>
    <mergeCell ref="M2:M3"/>
    <mergeCell ref="F1:F3"/>
    <mergeCell ref="C1:C3"/>
    <mergeCell ref="Z1:Z3"/>
    <mergeCell ref="AF1:AK1"/>
    <mergeCell ref="AH2:AK2"/>
    <mergeCell ref="AA2:AA3"/>
    <mergeCell ref="G2:G3"/>
    <mergeCell ref="H2:H3"/>
    <mergeCell ref="N2:N3"/>
    <mergeCell ref="O2:O3"/>
  </mergeCells>
  <conditionalFormatting sqref="BB41:BB65536 BI4:BI21 BI34:BI40">
    <cfRule type="cellIs" dxfId="1" priority="5" stopIfTrue="1" operator="greaterThan">
      <formula>0.8001</formula>
    </cfRule>
  </conditionalFormatting>
  <conditionalFormatting sqref="BI22:BI33">
    <cfRule type="cellIs" dxfId="0" priority="2" stopIfTrue="1" operator="greaterThan">
      <formula>0.8001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ΜΕΤΡΟ 3.2.2 &amp; 4.2.4</vt:lpstr>
      <vt:lpstr>ΜΕΤΡΟ 3.4.4</vt:lpstr>
    </vt:vector>
  </TitlesOfParts>
  <Company>Δ/νση Υδατ/γειών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Γιάννης Σακελλαρίου</dc:creator>
  <cp:lastModifiedBy>pressoffice</cp:lastModifiedBy>
  <cp:lastPrinted>2022-08-02T11:55:37Z</cp:lastPrinted>
  <dcterms:created xsi:type="dcterms:W3CDTF">2002-03-27T16:38:07Z</dcterms:created>
  <dcterms:modified xsi:type="dcterms:W3CDTF">2022-08-03T07:34:19Z</dcterms:modified>
</cp:coreProperties>
</file>